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ГКПЗ\ГКПЗ 2025\"/>
    </mc:Choice>
  </mc:AlternateContent>
  <bookViews>
    <workbookView xWindow="1950" yWindow="1950" windowWidth="21600" windowHeight="11385" tabRatio="273" firstSheet="1" activeTab="1"/>
  </bookViews>
  <sheets>
    <sheet name="Код ФНД" sheetId="2" r:id="rId1"/>
    <sheet name="план.ГКПЗ" sheetId="20" r:id="rId2"/>
  </sheets>
  <definedNames>
    <definedName name="_xlnm._FilterDatabase" localSheetId="1" hidden="1">план.ГКПЗ!$A$22:$BE$236</definedName>
    <definedName name="_xlnm.Print_Titles" localSheetId="1">план.ГКПЗ!#REF!</definedName>
  </definedNames>
  <calcPr calcId="152511"/>
</workbook>
</file>

<file path=xl/calcChain.xml><?xml version="1.0" encoding="utf-8"?>
<calcChain xmlns="http://schemas.openxmlformats.org/spreadsheetml/2006/main">
  <c r="Z201" i="20" l="1"/>
  <c r="Z200" i="20"/>
  <c r="Z199" i="20"/>
  <c r="AC164" i="20"/>
  <c r="AC163" i="20"/>
  <c r="Z165" i="20"/>
  <c r="Z162" i="20"/>
  <c r="Z163" i="20"/>
  <c r="Z164" i="20"/>
  <c r="Z166" i="20"/>
  <c r="Z232" i="20"/>
  <c r="Z208" i="20"/>
  <c r="Z198" i="20"/>
  <c r="Z112" i="20" l="1"/>
  <c r="Z25" i="20" l="1"/>
  <c r="AB206" i="20" l="1"/>
  <c r="AC206" i="20" s="1"/>
  <c r="AC232" i="20" s="1"/>
  <c r="Z131" i="20" l="1"/>
  <c r="Z113" i="20" l="1"/>
  <c r="AT183" i="20" l="1"/>
  <c r="AB183" i="20"/>
  <c r="BD183" i="20" s="1"/>
  <c r="H183" i="20"/>
  <c r="AV162" i="20" l="1"/>
  <c r="AW162" i="20"/>
  <c r="AX162" i="20"/>
  <c r="H24" i="20" l="1"/>
  <c r="AB24" i="20"/>
  <c r="AT24" i="20"/>
  <c r="H25" i="20"/>
  <c r="AB25" i="20"/>
  <c r="AT25" i="20"/>
  <c r="H26" i="20"/>
  <c r="AB26" i="20"/>
  <c r="BD26" i="20" s="1"/>
  <c r="AT26" i="20"/>
  <c r="H27" i="20"/>
  <c r="AB27" i="20"/>
  <c r="AT27" i="20"/>
  <c r="H28" i="20"/>
  <c r="AB28" i="20"/>
  <c r="AT28" i="20"/>
  <c r="H29" i="20"/>
  <c r="AB29" i="20"/>
  <c r="AT29" i="20"/>
  <c r="H30" i="20"/>
  <c r="AB30" i="20"/>
  <c r="AT30" i="20"/>
  <c r="H31" i="20"/>
  <c r="AB31" i="20"/>
  <c r="AT31" i="20"/>
  <c r="H32" i="20"/>
  <c r="AB32" i="20"/>
  <c r="AJ32" i="20"/>
  <c r="AT32" i="20"/>
  <c r="H33" i="20"/>
  <c r="AB33" i="20"/>
  <c r="AT33" i="20"/>
  <c r="H34" i="20"/>
  <c r="AB34" i="20"/>
  <c r="AT34" i="20"/>
  <c r="H35" i="20"/>
  <c r="AB35" i="20"/>
  <c r="AT35" i="20"/>
  <c r="H36" i="20"/>
  <c r="AB36" i="20"/>
  <c r="AT36" i="20"/>
  <c r="H37" i="20"/>
  <c r="AB37" i="20"/>
  <c r="AT37" i="20"/>
  <c r="H38" i="20"/>
  <c r="AB38" i="20"/>
  <c r="AT38" i="20"/>
  <c r="H39" i="20"/>
  <c r="AB39" i="20"/>
  <c r="AT39" i="20"/>
  <c r="H40" i="20"/>
  <c r="AB40" i="20"/>
  <c r="AT40" i="20"/>
  <c r="H41" i="20"/>
  <c r="AB41" i="20"/>
  <c r="AT41" i="20"/>
  <c r="H42" i="20"/>
  <c r="AB42" i="20"/>
  <c r="AT42" i="20"/>
  <c r="H43" i="20"/>
  <c r="AB43" i="20"/>
  <c r="AT43" i="20"/>
  <c r="H44" i="20"/>
  <c r="AB44" i="20"/>
  <c r="AT44" i="20"/>
  <c r="H45" i="20"/>
  <c r="AB45" i="20"/>
  <c r="AT45" i="20"/>
  <c r="H46" i="20"/>
  <c r="AB46" i="20"/>
  <c r="AT46" i="20"/>
  <c r="H47" i="20"/>
  <c r="AB47" i="20"/>
  <c r="AT47" i="20"/>
  <c r="H48" i="20"/>
  <c r="AB48" i="20"/>
  <c r="AT48" i="20"/>
  <c r="H49" i="20"/>
  <c r="AB49" i="20"/>
  <c r="AT49" i="20"/>
  <c r="H50" i="20"/>
  <c r="AB50" i="20"/>
  <c r="AT50" i="20"/>
  <c r="H51" i="20"/>
  <c r="AB51" i="20"/>
  <c r="AT51" i="20"/>
  <c r="H52" i="20"/>
  <c r="AB52" i="20"/>
  <c r="AT52" i="20"/>
  <c r="H53" i="20"/>
  <c r="AB53" i="20"/>
  <c r="AT53" i="20"/>
  <c r="H54" i="20"/>
  <c r="AB54" i="20"/>
  <c r="AT54" i="20"/>
  <c r="H55" i="20"/>
  <c r="AB55" i="20"/>
  <c r="AT55" i="20"/>
  <c r="H56" i="20"/>
  <c r="AB56" i="20"/>
  <c r="AT56" i="20"/>
  <c r="H57" i="20"/>
  <c r="AB57" i="20"/>
  <c r="AT57" i="20"/>
  <c r="H58" i="20"/>
  <c r="AB58" i="20"/>
  <c r="AT58" i="20"/>
  <c r="H59" i="20"/>
  <c r="AB59" i="20"/>
  <c r="AT59" i="20"/>
  <c r="H60" i="20"/>
  <c r="AB60" i="20"/>
  <c r="AT60" i="20"/>
  <c r="H61" i="20"/>
  <c r="AB61" i="20"/>
  <c r="AT61" i="20"/>
  <c r="H62" i="20"/>
  <c r="AB62" i="20"/>
  <c r="AT62" i="20"/>
  <c r="H63" i="20"/>
  <c r="AB63" i="20"/>
  <c r="AT63" i="20"/>
  <c r="H64" i="20"/>
  <c r="AB64" i="20"/>
  <c r="AT64" i="20"/>
  <c r="H65" i="20"/>
  <c r="AB65" i="20"/>
  <c r="AT65" i="20"/>
  <c r="H66" i="20"/>
  <c r="AB66" i="20"/>
  <c r="AT66" i="20"/>
  <c r="H67" i="20"/>
  <c r="Z67" i="20"/>
  <c r="AT67" i="20" s="1"/>
  <c r="H68" i="20"/>
  <c r="AB68" i="20"/>
  <c r="AT68" i="20"/>
  <c r="H69" i="20"/>
  <c r="AB69" i="20"/>
  <c r="AT69" i="20"/>
  <c r="H70" i="20"/>
  <c r="AB70" i="20"/>
  <c r="AT70" i="20"/>
  <c r="H71" i="20"/>
  <c r="AB71" i="20"/>
  <c r="AT71" i="20"/>
  <c r="H72" i="20"/>
  <c r="AB72" i="20"/>
  <c r="AT72" i="20"/>
  <c r="H73" i="20"/>
  <c r="AB73" i="20"/>
  <c r="AT73" i="20"/>
  <c r="H74" i="20"/>
  <c r="AB74" i="20"/>
  <c r="AT74" i="20"/>
  <c r="H75" i="20"/>
  <c r="AB75" i="20"/>
  <c r="AT75" i="20"/>
  <c r="H76" i="20"/>
  <c r="AB76" i="20"/>
  <c r="AT76" i="20"/>
  <c r="H77" i="20"/>
  <c r="AB77" i="20"/>
  <c r="AT77" i="20"/>
  <c r="H78" i="20"/>
  <c r="Z78" i="20"/>
  <c r="AT78" i="20" s="1"/>
  <c r="H79" i="20"/>
  <c r="AB79" i="20"/>
  <c r="AT79" i="20"/>
  <c r="H80" i="20"/>
  <c r="AB80" i="20"/>
  <c r="AT80" i="20"/>
  <c r="H81" i="20"/>
  <c r="AB81" i="20"/>
  <c r="AT81" i="20"/>
  <c r="H82" i="20"/>
  <c r="AB82" i="20"/>
  <c r="AT82" i="20"/>
  <c r="H83" i="20"/>
  <c r="AB83" i="20"/>
  <c r="AT83" i="20"/>
  <c r="BD83" i="20"/>
  <c r="H84" i="20"/>
  <c r="AB84" i="20"/>
  <c r="BD84" i="20" s="1"/>
  <c r="AT84" i="20"/>
  <c r="H85" i="20"/>
  <c r="AB85" i="20"/>
  <c r="AT85" i="20"/>
  <c r="H86" i="20"/>
  <c r="AB86" i="20"/>
  <c r="AT86" i="20"/>
  <c r="H87" i="20"/>
  <c r="AB87" i="20"/>
  <c r="AT87" i="20"/>
  <c r="H88" i="20"/>
  <c r="AB88" i="20"/>
  <c r="AT88" i="20"/>
  <c r="H89" i="20"/>
  <c r="AB89" i="20"/>
  <c r="AT89" i="20"/>
  <c r="H90" i="20"/>
  <c r="T90" i="20"/>
  <c r="AB90" i="20"/>
  <c r="AT90" i="20"/>
  <c r="H91" i="20"/>
  <c r="AB91" i="20"/>
  <c r="AT91" i="20"/>
  <c r="H92" i="20"/>
  <c r="AB92" i="20"/>
  <c r="AT92" i="20"/>
  <c r="H93" i="20"/>
  <c r="AB93" i="20"/>
  <c r="AT93" i="20"/>
  <c r="H94" i="20"/>
  <c r="AB94" i="20"/>
  <c r="AT94" i="20"/>
  <c r="AB95" i="20"/>
  <c r="AT95" i="20"/>
  <c r="H96" i="20"/>
  <c r="AB96" i="20"/>
  <c r="AT96" i="20"/>
  <c r="H97" i="20"/>
  <c r="AB97" i="20"/>
  <c r="AT97" i="20"/>
  <c r="H98" i="20"/>
  <c r="AB98" i="20"/>
  <c r="AT98" i="20"/>
  <c r="H99" i="20"/>
  <c r="AB99" i="20"/>
  <c r="AT99" i="20"/>
  <c r="H100" i="20"/>
  <c r="AB100" i="20"/>
  <c r="AT100" i="20"/>
  <c r="H101" i="20"/>
  <c r="AB101" i="20"/>
  <c r="AJ101" i="20"/>
  <c r="AT101" i="20"/>
  <c r="H102" i="20"/>
  <c r="AB102" i="20"/>
  <c r="AJ102" i="20"/>
  <c r="AT102" i="20"/>
  <c r="H103" i="20"/>
  <c r="AB103" i="20"/>
  <c r="AJ103" i="20"/>
  <c r="AT103" i="20"/>
  <c r="H104" i="20"/>
  <c r="AB104" i="20"/>
  <c r="AJ104" i="20"/>
  <c r="AT104" i="20"/>
  <c r="H106" i="20"/>
  <c r="AB106" i="20"/>
  <c r="AJ106" i="20"/>
  <c r="AT106" i="20"/>
  <c r="H107" i="20"/>
  <c r="AB107" i="20"/>
  <c r="AJ107" i="20"/>
  <c r="AT107" i="20"/>
  <c r="H108" i="20"/>
  <c r="AB108" i="20"/>
  <c r="AJ108" i="20"/>
  <c r="AT108" i="20"/>
  <c r="H109" i="20"/>
  <c r="AB109" i="20"/>
  <c r="AJ109" i="20" s="1"/>
  <c r="AT109" i="20"/>
  <c r="H110" i="20"/>
  <c r="AB110" i="20"/>
  <c r="AJ110" i="20" s="1"/>
  <c r="AT110" i="20"/>
  <c r="H111" i="20"/>
  <c r="AB111" i="20"/>
  <c r="AJ111" i="20" s="1"/>
  <c r="AT111" i="20"/>
  <c r="H112" i="20"/>
  <c r="AJ112" i="20"/>
  <c r="H113" i="20"/>
  <c r="AB113" i="20"/>
  <c r="AJ113" i="20"/>
  <c r="AT113" i="20"/>
  <c r="H114" i="20"/>
  <c r="AB114" i="20"/>
  <c r="AT114" i="20"/>
  <c r="H115" i="20"/>
  <c r="AB115" i="20"/>
  <c r="AT115" i="20"/>
  <c r="H116" i="20"/>
  <c r="AB116" i="20"/>
  <c r="AT116" i="20"/>
  <c r="H117" i="20"/>
  <c r="AB117" i="20"/>
  <c r="AT117" i="20"/>
  <c r="H118" i="20"/>
  <c r="AB118" i="20"/>
  <c r="AT118" i="20"/>
  <c r="H119" i="20"/>
  <c r="Z119" i="20"/>
  <c r="AT119" i="20" s="1"/>
  <c r="H120" i="20"/>
  <c r="AB120" i="20"/>
  <c r="AT120" i="20"/>
  <c r="H121" i="20"/>
  <c r="AB121" i="20"/>
  <c r="AT121" i="20"/>
  <c r="H122" i="20"/>
  <c r="AB122" i="20"/>
  <c r="BD122" i="20" s="1"/>
  <c r="AT122" i="20"/>
  <c r="H123" i="20"/>
  <c r="AB123" i="20"/>
  <c r="AJ123" i="20"/>
  <c r="AT123" i="20"/>
  <c r="H124" i="20"/>
  <c r="AB124" i="20"/>
  <c r="AJ124" i="20"/>
  <c r="AT124" i="20"/>
  <c r="H125" i="20"/>
  <c r="AB125" i="20"/>
  <c r="AT125" i="20"/>
  <c r="H126" i="20"/>
  <c r="AB126" i="20"/>
  <c r="AT126" i="20"/>
  <c r="H127" i="20"/>
  <c r="AB127" i="20"/>
  <c r="AT127" i="20"/>
  <c r="H128" i="20"/>
  <c r="AB128" i="20"/>
  <c r="AT128" i="20"/>
  <c r="H129" i="20"/>
  <c r="AB129" i="20"/>
  <c r="AT129" i="20"/>
  <c r="H130" i="20"/>
  <c r="AB130" i="20"/>
  <c r="AT130" i="20"/>
  <c r="H131" i="20"/>
  <c r="AT131" i="20"/>
  <c r="AB131" i="20"/>
  <c r="H132" i="20"/>
  <c r="AB132" i="20"/>
  <c r="AT132" i="20"/>
  <c r="H133" i="20"/>
  <c r="AB133" i="20"/>
  <c r="AT133" i="20"/>
  <c r="H134" i="20"/>
  <c r="AB134" i="20"/>
  <c r="AT134" i="20"/>
  <c r="AB135" i="20"/>
  <c r="AT135" i="20"/>
  <c r="H136" i="20"/>
  <c r="AB136" i="20"/>
  <c r="AT136" i="20"/>
  <c r="H137" i="20"/>
  <c r="AB137" i="20"/>
  <c r="AJ137" i="20"/>
  <c r="AT137" i="20"/>
  <c r="H138" i="20"/>
  <c r="AB138" i="20"/>
  <c r="AJ138" i="20"/>
  <c r="AT138" i="20"/>
  <c r="H139" i="20"/>
  <c r="AB139" i="20"/>
  <c r="AT139" i="20"/>
  <c r="H140" i="20"/>
  <c r="AB140" i="20"/>
  <c r="AJ140" i="20" s="1"/>
  <c r="AT140" i="20"/>
  <c r="H141" i="20"/>
  <c r="AB141" i="20"/>
  <c r="AT141" i="20"/>
  <c r="H142" i="20"/>
  <c r="AB142" i="20"/>
  <c r="AT142" i="20"/>
  <c r="H143" i="20"/>
  <c r="AB143" i="20"/>
  <c r="AT143" i="20"/>
  <c r="H144" i="20"/>
  <c r="AB144" i="20"/>
  <c r="AT144" i="20"/>
  <c r="H145" i="20"/>
  <c r="AB145" i="20"/>
  <c r="AT145" i="20"/>
  <c r="H146" i="20"/>
  <c r="AB146" i="20"/>
  <c r="BD146" i="20" s="1"/>
  <c r="AT146" i="20"/>
  <c r="H147" i="20"/>
  <c r="AB147" i="20"/>
  <c r="AT147" i="20"/>
  <c r="H148" i="20"/>
  <c r="AB148" i="20"/>
  <c r="AT148" i="20"/>
  <c r="H149" i="20"/>
  <c r="AB149" i="20"/>
  <c r="AT149" i="20"/>
  <c r="H150" i="20"/>
  <c r="AB150" i="20"/>
  <c r="AT150" i="20"/>
  <c r="H151" i="20"/>
  <c r="AB151" i="20"/>
  <c r="AT151" i="20"/>
  <c r="AC154" i="20"/>
  <c r="AU154" i="20"/>
  <c r="BD154" i="20"/>
  <c r="AC155" i="20"/>
  <c r="AU155" i="20"/>
  <c r="BD155" i="20"/>
  <c r="H156" i="20"/>
  <c r="AC156" i="20"/>
  <c r="AU156" i="20"/>
  <c r="BD156" i="20"/>
  <c r="H157" i="20"/>
  <c r="AC157" i="20"/>
  <c r="AU157" i="20"/>
  <c r="BD157" i="20"/>
  <c r="H158" i="20"/>
  <c r="AC158" i="20"/>
  <c r="AU158" i="20"/>
  <c r="BD158" i="20"/>
  <c r="AK162" i="20"/>
  <c r="AL162" i="20"/>
  <c r="H168" i="20"/>
  <c r="AB168" i="20"/>
  <c r="AT168" i="20"/>
  <c r="H169" i="20"/>
  <c r="AB169" i="20"/>
  <c r="BD169" i="20" s="1"/>
  <c r="AT169" i="20"/>
  <c r="H170" i="20"/>
  <c r="AB170" i="20"/>
  <c r="BD170" i="20" s="1"/>
  <c r="AT170" i="20"/>
  <c r="H171" i="20"/>
  <c r="AB171" i="20"/>
  <c r="AT171" i="20"/>
  <c r="H172" i="20"/>
  <c r="AB172" i="20"/>
  <c r="AT172" i="20"/>
  <c r="H173" i="20"/>
  <c r="AB173" i="20"/>
  <c r="BD173" i="20" s="1"/>
  <c r="AT173" i="20"/>
  <c r="H174" i="20"/>
  <c r="AB174" i="20"/>
  <c r="BD174" i="20" s="1"/>
  <c r="AT174" i="20"/>
  <c r="H175" i="20"/>
  <c r="AB175" i="20"/>
  <c r="BD175" i="20" s="1"/>
  <c r="AT175" i="20"/>
  <c r="H176" i="20"/>
  <c r="AB176" i="20"/>
  <c r="BD176" i="20" s="1"/>
  <c r="AT176" i="20"/>
  <c r="H177" i="20"/>
  <c r="AB177" i="20"/>
  <c r="BD177" i="20" s="1"/>
  <c r="AT177" i="20"/>
  <c r="H178" i="20"/>
  <c r="AB178" i="20"/>
  <c r="BD178" i="20" s="1"/>
  <c r="AT178" i="20"/>
  <c r="H179" i="20"/>
  <c r="AB179" i="20"/>
  <c r="AT179" i="20"/>
  <c r="BD179" i="20"/>
  <c r="H180" i="20"/>
  <c r="AB180" i="20"/>
  <c r="AT180" i="20"/>
  <c r="BD180" i="20"/>
  <c r="H181" i="20"/>
  <c r="AB181" i="20"/>
  <c r="AT181" i="20"/>
  <c r="BD181" i="20"/>
  <c r="H182" i="20"/>
  <c r="AB182" i="20"/>
  <c r="BD182" i="20" s="1"/>
  <c r="AT182" i="20"/>
  <c r="H184" i="20"/>
  <c r="AB184" i="20"/>
  <c r="BD184" i="20" s="1"/>
  <c r="AT184" i="20"/>
  <c r="H185" i="20"/>
  <c r="AB185" i="20"/>
  <c r="BD185" i="20" s="1"/>
  <c r="AT185" i="20"/>
  <c r="H186" i="20"/>
  <c r="AB186" i="20"/>
  <c r="BD186" i="20" s="1"/>
  <c r="AT186" i="20"/>
  <c r="H187" i="20"/>
  <c r="AB187" i="20"/>
  <c r="BD187" i="20" s="1"/>
  <c r="AT187" i="20"/>
  <c r="H188" i="20"/>
  <c r="AB188" i="20"/>
  <c r="BD188" i="20" s="1"/>
  <c r="AT188" i="20"/>
  <c r="H189" i="20"/>
  <c r="AB189" i="20"/>
  <c r="BD189" i="20" s="1"/>
  <c r="AT189" i="20"/>
  <c r="H190" i="20"/>
  <c r="AB190" i="20"/>
  <c r="BD190" i="20" s="1"/>
  <c r="AT190" i="20"/>
  <c r="H191" i="20"/>
  <c r="AB191" i="20"/>
  <c r="BD191" i="20" s="1"/>
  <c r="AT191" i="20"/>
  <c r="H192" i="20"/>
  <c r="AB192" i="20"/>
  <c r="AT192" i="20"/>
  <c r="H193" i="20"/>
  <c r="AB193" i="20"/>
  <c r="AT193" i="20"/>
  <c r="H194" i="20"/>
  <c r="AB194" i="20"/>
  <c r="AT194" i="20"/>
  <c r="H195" i="20"/>
  <c r="AB195" i="20"/>
  <c r="BD195" i="20" s="1"/>
  <c r="AT195" i="20"/>
  <c r="H196" i="20"/>
  <c r="AB196" i="20"/>
  <c r="BD196" i="20" s="1"/>
  <c r="AT196" i="20"/>
  <c r="H197" i="20"/>
  <c r="AB197" i="20"/>
  <c r="AT197" i="20"/>
  <c r="AJ198" i="20"/>
  <c r="AK198" i="20"/>
  <c r="AL198" i="20"/>
  <c r="H206" i="20"/>
  <c r="AT206" i="20"/>
  <c r="AB207" i="20"/>
  <c r="BD207" i="20"/>
  <c r="AB208" i="20"/>
  <c r="AT208" i="20" s="1"/>
  <c r="BD208" i="20"/>
  <c r="H209" i="20"/>
  <c r="AB209" i="20"/>
  <c r="AT209" i="20" s="1"/>
  <c r="BD209" i="20"/>
  <c r="H210" i="20"/>
  <c r="AB210" i="20"/>
  <c r="AT210" i="20" s="1"/>
  <c r="BD210" i="20"/>
  <c r="H211" i="20"/>
  <c r="AB211" i="20"/>
  <c r="AT211" i="20" s="1"/>
  <c r="BD211" i="20"/>
  <c r="H212" i="20"/>
  <c r="AB212" i="20"/>
  <c r="AT212" i="20" s="1"/>
  <c r="H213" i="20"/>
  <c r="AB213" i="20"/>
  <c r="AT213" i="20" s="1"/>
  <c r="AJ213" i="20"/>
  <c r="H214" i="20"/>
  <c r="AB214" i="20"/>
  <c r="AT214" i="20" s="1"/>
  <c r="H215" i="20"/>
  <c r="AB215" i="20"/>
  <c r="AT215" i="20" s="1"/>
  <c r="BD215" i="20"/>
  <c r="H216" i="20"/>
  <c r="AB216" i="20"/>
  <c r="AJ216" i="20" s="1"/>
  <c r="H217" i="20"/>
  <c r="AB217" i="20"/>
  <c r="AJ217" i="20" s="1"/>
  <c r="H218" i="20"/>
  <c r="AB218" i="20"/>
  <c r="AT218" i="20" s="1"/>
  <c r="AJ218" i="20"/>
  <c r="H219" i="20"/>
  <c r="AB219" i="20"/>
  <c r="AT219" i="20" s="1"/>
  <c r="H220" i="20"/>
  <c r="AB220" i="20"/>
  <c r="AT220" i="20" s="1"/>
  <c r="AJ220" i="20"/>
  <c r="AB221" i="20"/>
  <c r="AT221" i="20" s="1"/>
  <c r="AJ221" i="20"/>
  <c r="AB222" i="20"/>
  <c r="AT222" i="20" s="1"/>
  <c r="AJ222" i="20"/>
  <c r="H223" i="20"/>
  <c r="AB223" i="20"/>
  <c r="AT223" i="20" s="1"/>
  <c r="AJ223" i="20"/>
  <c r="H224" i="20"/>
  <c r="AB224" i="20"/>
  <c r="AT224" i="20" s="1"/>
  <c r="AJ224" i="20"/>
  <c r="H225" i="20"/>
  <c r="AB225" i="20"/>
  <c r="AT225" i="20" s="1"/>
  <c r="AJ225" i="20"/>
  <c r="H105" i="20"/>
  <c r="AB105" i="20"/>
  <c r="AT105" i="20" s="1"/>
  <c r="AJ105" i="20"/>
  <c r="H226" i="20"/>
  <c r="AB226" i="20"/>
  <c r="AT226" i="20" s="1"/>
  <c r="AJ226" i="20"/>
  <c r="H227" i="20"/>
  <c r="AB227" i="20"/>
  <c r="AT227" i="20" s="1"/>
  <c r="H228" i="20"/>
  <c r="AB228" i="20"/>
  <c r="AT228" i="20" s="1"/>
  <c r="AJ228" i="20"/>
  <c r="H229" i="20"/>
  <c r="AB229" i="20"/>
  <c r="AT229" i="20" s="1"/>
  <c r="H230" i="20"/>
  <c r="AB230" i="20"/>
  <c r="AT230" i="20" s="1"/>
  <c r="H231" i="20"/>
  <c r="AB231" i="20"/>
  <c r="AT231" i="20" s="1"/>
  <c r="AA232" i="20"/>
  <c r="AA234" i="20" s="1"/>
  <c r="AK232" i="20"/>
  <c r="AL232" i="20"/>
  <c r="AU232" i="20"/>
  <c r="AV232" i="20"/>
  <c r="AW232" i="20"/>
  <c r="AX232" i="20"/>
  <c r="AY232" i="20"/>
  <c r="AZ232" i="20"/>
  <c r="BA232" i="20"/>
  <c r="BB232" i="20"/>
  <c r="BC232" i="20"/>
  <c r="AJ232" i="20" l="1"/>
  <c r="AB166" i="20"/>
  <c r="AB200" i="20"/>
  <c r="BD168" i="20"/>
  <c r="AB198" i="20"/>
  <c r="AB199" i="20"/>
  <c r="BD197" i="20"/>
  <c r="AB201" i="20"/>
  <c r="AC166" i="20"/>
  <c r="BD145" i="20"/>
  <c r="BD162" i="20" s="1"/>
  <c r="AB165" i="20"/>
  <c r="AB232" i="20"/>
  <c r="AB164" i="20"/>
  <c r="AB112" i="20"/>
  <c r="AT207" i="20"/>
  <c r="AU162" i="20"/>
  <c r="AU235" i="20" s="1"/>
  <c r="AJ162" i="20"/>
  <c r="AT216" i="20"/>
  <c r="AC162" i="20"/>
  <c r="AC234" i="20" s="1"/>
  <c r="AB67" i="20"/>
  <c r="AB78" i="20"/>
  <c r="AB119" i="20"/>
  <c r="AW235" i="20"/>
  <c r="AV235" i="20"/>
  <c r="BD206" i="20"/>
  <c r="BD232" i="20" s="1"/>
  <c r="AT198" i="20"/>
  <c r="AT217" i="20"/>
  <c r="AX235" i="20"/>
  <c r="BD172" i="20"/>
  <c r="AT112" i="20"/>
  <c r="AT162" i="20" s="1"/>
  <c r="AJ234" i="20" l="1"/>
  <c r="AB163" i="20"/>
  <c r="BD198" i="20"/>
  <c r="BD235" i="20" s="1"/>
  <c r="Z234" i="20"/>
  <c r="AT232" i="20"/>
  <c r="AT235" i="20" s="1"/>
  <c r="AB162" i="20"/>
  <c r="AB234" i="20" s="1"/>
  <c r="AI236" i="20" l="1"/>
  <c r="AJ236" i="20" s="1"/>
  <c r="AK235" i="20" l="1"/>
</calcChain>
</file>

<file path=xl/comments1.xml><?xml version="1.0" encoding="utf-8"?>
<comments xmlns="http://schemas.openxmlformats.org/spreadsheetml/2006/main">
  <authors>
    <author>Елена Решева</author>
  </authors>
  <commentList>
    <comment ref="I5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Решева:</t>
        </r>
        <r>
          <rPr>
            <sz val="9"/>
            <color indexed="81"/>
            <rFont val="Tahoma"/>
            <family val="2"/>
            <charset val="204"/>
          </rPr>
          <t xml:space="preserve">
Семенов</t>
        </r>
      </text>
    </comment>
  </commentList>
</comments>
</file>

<file path=xl/sharedStrings.xml><?xml version="1.0" encoding="utf-8"?>
<sst xmlns="http://schemas.openxmlformats.org/spreadsheetml/2006/main" count="3712" uniqueCount="855">
  <si>
    <t/>
  </si>
  <si>
    <t>Код общества/Полное наименование общества</t>
  </si>
  <si>
    <t>Адрес местонахождения</t>
  </si>
  <si>
    <t>Телефон</t>
  </si>
  <si>
    <t>Электронная почта</t>
  </si>
  <si>
    <t>ИНН</t>
  </si>
  <si>
    <t>КПП</t>
  </si>
  <si>
    <t>ОКАТО</t>
  </si>
  <si>
    <t>Валюта составления</t>
  </si>
  <si>
    <t>Курс ЦБ</t>
  </si>
  <si>
    <t>Год ГКПЗ</t>
  </si>
  <si>
    <t>Порядковый номер</t>
  </si>
  <si>
    <t>Код Общества</t>
  </si>
  <si>
    <t>Подразделение - потребитель продукции</t>
  </si>
  <si>
    <t>ОКВЭД2</t>
  </si>
  <si>
    <t>ОКДП2</t>
  </si>
  <si>
    <t xml:space="preserve">Номер совместной/консолидированной закупки </t>
  </si>
  <si>
    <t>Номер лота</t>
  </si>
  <si>
    <t>Наименование лота</t>
  </si>
  <si>
    <t>Требования к товарам, работам, услугам</t>
  </si>
  <si>
    <t>Единицы измерения</t>
  </si>
  <si>
    <t>Сведения о количестве (объеме)</t>
  </si>
  <si>
    <t>Регион поставки товаров (выполнения работ, оказания услуг)</t>
  </si>
  <si>
    <t>Организатор закупки</t>
  </si>
  <si>
    <t>Планируемый способ закупки</t>
  </si>
  <si>
    <t>Форма закупки (электронная/неэлектронная)</t>
  </si>
  <si>
    <t>Планируемая дата объявления о начале процедур (мм.гггг)</t>
  </si>
  <si>
    <t>Год и месяц начала поставки товаров, выполнения работ, оказания услуг</t>
  </si>
  <si>
    <t>Год и месяц окончания поставки товаров, выполнения работ, оказания услуг</t>
  </si>
  <si>
    <t>Начальная (максимальная) цена лота (руб., без НДС)</t>
  </si>
  <si>
    <t>Планируемая дата заключения договора</t>
  </si>
  <si>
    <t>Код функционального направления деятельности</t>
  </si>
  <si>
    <t>Индивидуальный номер инвестиционного проекта в инвестиционной программе</t>
  </si>
  <si>
    <t>Наименование инвестиционного проекта в инвестиционной программе</t>
  </si>
  <si>
    <t>Код бюджетного классификатора ( при наличии)</t>
  </si>
  <si>
    <t>Закупка у субъектов МСП</t>
  </si>
  <si>
    <t>Закупка у субъектов МСП по субподрядным  договорам (1 уровня)</t>
  </si>
  <si>
    <t>Комментарий</t>
  </si>
  <si>
    <t>Код ОКЕИ</t>
  </si>
  <si>
    <t>Наименование</t>
  </si>
  <si>
    <t>Код ОКАТО</t>
  </si>
  <si>
    <t>Предшествующие годы</t>
  </si>
  <si>
    <t>Планируемый год</t>
  </si>
  <si>
    <t>Последующие годы</t>
  </si>
  <si>
    <t>х</t>
  </si>
  <si>
    <t>Итого за II квартал:</t>
  </si>
  <si>
    <t>Итого за III квартал:</t>
  </si>
  <si>
    <t>Итого за IV квартал:</t>
  </si>
  <si>
    <t>График поставки</t>
  </si>
  <si>
    <t>Итого закупочные процедуры планируемого года :</t>
  </si>
  <si>
    <r>
      <t xml:space="preserve">Итого за I квартал: </t>
    </r>
    <r>
      <rPr>
        <b/>
        <i/>
        <sz val="10"/>
        <color indexed="8"/>
        <rFont val="Times New Roman"/>
        <family val="1"/>
        <charset val="204"/>
      </rPr>
      <t>(по дате объявления)</t>
    </r>
  </si>
  <si>
    <r>
      <t>Итого за I квартал:</t>
    </r>
    <r>
      <rPr>
        <b/>
        <i/>
        <sz val="10"/>
        <color indexed="8"/>
        <rFont val="Times New Roman"/>
        <family val="1"/>
        <charset val="204"/>
      </rPr>
      <t xml:space="preserve"> (по дате подведения итогов)</t>
    </r>
  </si>
  <si>
    <r>
      <t xml:space="preserve">Доля закупок у субъектов МСП ,% </t>
    </r>
    <r>
      <rPr>
        <b/>
        <i/>
        <sz val="10"/>
        <color indexed="8"/>
        <rFont val="Times New Roman"/>
        <family val="1"/>
        <charset val="204"/>
      </rPr>
      <t>(по заключенным договорам)</t>
    </r>
    <r>
      <rPr>
        <b/>
        <sz val="10"/>
        <color indexed="8"/>
        <rFont val="Times New Roman"/>
        <family val="1"/>
        <charset val="204"/>
      </rPr>
      <t>:</t>
    </r>
  </si>
  <si>
    <r>
      <t>Доля закупок у субъектов МСП по субподрядным договорам (1 уровня),%</t>
    </r>
    <r>
      <rPr>
        <b/>
        <i/>
        <sz val="10"/>
        <color indexed="8"/>
        <rFont val="Times New Roman"/>
        <family val="1"/>
        <charset val="204"/>
      </rPr>
      <t xml:space="preserve"> (по заключенным договорам)</t>
    </r>
    <r>
      <rPr>
        <b/>
        <sz val="10"/>
        <color indexed="8"/>
        <rFont val="Times New Roman"/>
        <family val="1"/>
        <charset val="204"/>
      </rPr>
      <t>:</t>
    </r>
  </si>
  <si>
    <t>Итого по разделу "Справочно"</t>
  </si>
  <si>
    <t xml:space="preserve">Итого за II квартал: </t>
  </si>
  <si>
    <t>Наименование статьи затрат Бизнес-плана в формате АСКП3</t>
  </si>
  <si>
    <t>Справочно: Лоты ГКПЗ предшествующих лет, под поставки продукции планируемого и последующих лет (закупочные процедуры планируемого года)</t>
  </si>
  <si>
    <t>Справочно: Лоты ГКПЗ предшествующих лет, под поставки продукции планируемого м последующих лет (закупочные процедуры предшествующих лет)</t>
  </si>
  <si>
    <t>закупочные процедуры планируемого года</t>
  </si>
  <si>
    <t>закупочные процедуры следующего года</t>
  </si>
  <si>
    <t>Стоимость в у.е.</t>
  </si>
  <si>
    <t>Курс</t>
  </si>
  <si>
    <t>Дата перевода</t>
  </si>
  <si>
    <t>Информация о лотах в у.е./иностранной валюте</t>
  </si>
  <si>
    <t>Иностранная валюта</t>
  </si>
  <si>
    <t>Код без ВД</t>
  </si>
  <si>
    <t>Код с учетом ВД</t>
  </si>
  <si>
    <t>Код</t>
  </si>
  <si>
    <t>Функциональное направление деятельности</t>
  </si>
  <si>
    <t>Ремонт</t>
  </si>
  <si>
    <t>Операционная  деятельность</t>
  </si>
  <si>
    <t>1.1</t>
  </si>
  <si>
    <t>Топливо для производства электроэнергии/теплоэнергии</t>
  </si>
  <si>
    <t>1.1.1</t>
  </si>
  <si>
    <t xml:space="preserve">            Газ</t>
  </si>
  <si>
    <t>1.2</t>
  </si>
  <si>
    <t>1.1.2</t>
  </si>
  <si>
    <t xml:space="preserve">            Уголь</t>
  </si>
  <si>
    <t>1.3</t>
  </si>
  <si>
    <t>1.1.3</t>
  </si>
  <si>
    <t xml:space="preserve">            Мазут</t>
  </si>
  <si>
    <t>1.4</t>
  </si>
  <si>
    <t>1.1.4</t>
  </si>
  <si>
    <t xml:space="preserve">            Прочее топливо</t>
  </si>
  <si>
    <t>Административно-хозяйственные расходы</t>
  </si>
  <si>
    <t>2</t>
  </si>
  <si>
    <t>Эксплуатация производственных объектов</t>
  </si>
  <si>
    <t>3.1</t>
  </si>
  <si>
    <t>1.3.1</t>
  </si>
  <si>
    <t xml:space="preserve">             Подрядный способ</t>
  </si>
  <si>
    <t>3.2</t>
  </si>
  <si>
    <t>1.3.2</t>
  </si>
  <si>
    <t xml:space="preserve">             Хозяйственный способ</t>
  </si>
  <si>
    <t>4</t>
  </si>
  <si>
    <t>Безопасность и режим</t>
  </si>
  <si>
    <t>5</t>
  </si>
  <si>
    <t>1.5</t>
  </si>
  <si>
    <t>Информационные технологии*</t>
  </si>
  <si>
    <t>6</t>
  </si>
  <si>
    <t>1.6</t>
  </si>
  <si>
    <t>Реклама и маркетинг</t>
  </si>
  <si>
    <t>7</t>
  </si>
  <si>
    <t>1.7</t>
  </si>
  <si>
    <t>Аудит и оценка</t>
  </si>
  <si>
    <t>8</t>
  </si>
  <si>
    <t>1.8</t>
  </si>
  <si>
    <t>Страхование</t>
  </si>
  <si>
    <t>9</t>
  </si>
  <si>
    <t>1.9</t>
  </si>
  <si>
    <t>Правовая работа</t>
  </si>
  <si>
    <t>10</t>
  </si>
  <si>
    <t>1.10</t>
  </si>
  <si>
    <t>Корпоративное управление</t>
  </si>
  <si>
    <t>11</t>
  </si>
  <si>
    <t>1.11</t>
  </si>
  <si>
    <t xml:space="preserve">Расходы на персонал </t>
  </si>
  <si>
    <t>12</t>
  </si>
  <si>
    <t>1.12</t>
  </si>
  <si>
    <t>13</t>
  </si>
  <si>
    <t>1.13</t>
  </si>
  <si>
    <t>14</t>
  </si>
  <si>
    <t>1.14</t>
  </si>
  <si>
    <t>Прочие направления текущей деятельности</t>
  </si>
  <si>
    <t>Финансовая деятельность</t>
  </si>
  <si>
    <t>15</t>
  </si>
  <si>
    <t>2.1</t>
  </si>
  <si>
    <t xml:space="preserve">Направления связанные с привлечением финансирования (кредиты, овердрафты, кредитные линии и т.п.) </t>
  </si>
  <si>
    <t>3</t>
  </si>
  <si>
    <t>Инвестиционная деятельность</t>
  </si>
  <si>
    <t>16</t>
  </si>
  <si>
    <t>Новое строительство и расширение</t>
  </si>
  <si>
    <t>16.1</t>
  </si>
  <si>
    <t>3.1.1</t>
  </si>
  <si>
    <t xml:space="preserve">           Подрядный способ</t>
  </si>
  <si>
    <t>16.2</t>
  </si>
  <si>
    <t>3.1.2</t>
  </si>
  <si>
    <t xml:space="preserve">           Хозяйственный способ</t>
  </si>
  <si>
    <t>17</t>
  </si>
  <si>
    <t>Техническое перевооружение и реконструкция</t>
  </si>
  <si>
    <t>17.1</t>
  </si>
  <si>
    <t>3.2.1</t>
  </si>
  <si>
    <t>17.2</t>
  </si>
  <si>
    <t>3.2.2</t>
  </si>
  <si>
    <t>18</t>
  </si>
  <si>
    <t>3.3</t>
  </si>
  <si>
    <t>Информационные технологии (капитализируемые закупки)</t>
  </si>
  <si>
    <t>18.1</t>
  </si>
  <si>
    <t>3.3.1</t>
  </si>
  <si>
    <t>18.2</t>
  </si>
  <si>
    <t>3.3.2</t>
  </si>
  <si>
    <t xml:space="preserve">            Хозяйственный способ</t>
  </si>
  <si>
    <t>19</t>
  </si>
  <si>
    <t>3.4</t>
  </si>
  <si>
    <t>Прочие работы и поставки капитального характера</t>
  </si>
  <si>
    <t>19.1</t>
  </si>
  <si>
    <t>3.4.1</t>
  </si>
  <si>
    <t xml:space="preserve">            Подрядный способ</t>
  </si>
  <si>
    <t>19.2</t>
  </si>
  <si>
    <t>3.4.2</t>
  </si>
  <si>
    <t>* В данном коде функционального направления  некапитализируемые ИТ-закупки</t>
  </si>
  <si>
    <t>**В данном коде функционального направления  капитализируемые ИТ-закупки</t>
  </si>
  <si>
    <t>Упрощенная процедура закупки</t>
  </si>
  <si>
    <t>Комментарий маркетинга</t>
  </si>
  <si>
    <t xml:space="preserve">Коды функциональных направлений деятельности </t>
  </si>
  <si>
    <t>Х</t>
  </si>
  <si>
    <r>
      <t xml:space="preserve">Приобретение оборудования и товаров для перепродажи </t>
    </r>
    <r>
      <rPr>
        <sz val="10"/>
        <rFont val="Times New Roman"/>
        <family val="1"/>
        <charset val="204"/>
      </rPr>
      <t>(коммерческая деятельность)</t>
    </r>
  </si>
  <si>
    <t>Приложение №1</t>
  </si>
  <si>
    <t>Взаимозависимый</t>
  </si>
  <si>
    <t>Наименование ЕП (в случае, если выбран планируемый способ закупки «у единственного поставщика»)</t>
  </si>
  <si>
    <t>Плановая дата подведения итогов закупочной процедуры (дд.мм.гг)</t>
  </si>
  <si>
    <t>Услуги/поставка</t>
  </si>
  <si>
    <t xml:space="preserve">Справочно: Начальная (максимальная) цена лота в рублевом эквиваленте/иностранной валюте </t>
  </si>
  <si>
    <t>Вид заявки на корректировку</t>
  </si>
  <si>
    <t>Справочная информация</t>
  </si>
  <si>
    <t>График поставки (план) (на основании графика поставки спецификации лота)</t>
  </si>
  <si>
    <t>График поставки (факт) (на основании спецификации поставщика-победителя закупочной процедуры)</t>
  </si>
  <si>
    <t>Стоимость  договора по п.7 Постановления 1352 (исключения по МСП)</t>
  </si>
  <si>
    <t xml:space="preserve">1 год* </t>
  </si>
  <si>
    <t xml:space="preserve">2 год </t>
  </si>
  <si>
    <t xml:space="preserve">3 год </t>
  </si>
  <si>
    <t xml:space="preserve">4 год </t>
  </si>
  <si>
    <t xml:space="preserve">5 год </t>
  </si>
  <si>
    <t>* - Плановый  год</t>
  </si>
  <si>
    <t>Количество лотов 0</t>
  </si>
  <si>
    <t>Итого лоты ГКПЗ планируемого года:</t>
  </si>
  <si>
    <t>Лоты, под поставки продукции последующих лет (первоочередные)</t>
  </si>
  <si>
    <t>Лоты, под поставки продукции планируемого года</t>
  </si>
  <si>
    <t>Приложение №4</t>
  </si>
  <si>
    <t>Акционерное общество "Ремонтно-сервисное предприяти тепловых и подземных коммуникаций Костромской ГРЭС"</t>
  </si>
  <si>
    <t>Костромская область г. Волгореченск ул. Индустриальная д.4</t>
  </si>
  <si>
    <t>(494 53) 5-27-25</t>
  </si>
  <si>
    <t>zakupki.rsp-tpk@yandex.ru</t>
  </si>
  <si>
    <t>4431002987</t>
  </si>
  <si>
    <t>443101001</t>
  </si>
  <si>
    <t>34406000000</t>
  </si>
  <si>
    <t>рубли РФ</t>
  </si>
  <si>
    <t xml:space="preserve">УТВЕРЖДАЮ
</t>
  </si>
  <si>
    <t>АО "РСП ТПК КГРЭС"</t>
  </si>
  <si>
    <t>47.62.1</t>
  </si>
  <si>
    <t>81.29.1</t>
  </si>
  <si>
    <t>81.29.11.000</t>
  </si>
  <si>
    <t>47.30</t>
  </si>
  <si>
    <t>80.20</t>
  </si>
  <si>
    <t>17.23</t>
  </si>
  <si>
    <t>17.12.14.110</t>
  </si>
  <si>
    <t>47.4</t>
  </si>
  <si>
    <t>47.52.7</t>
  </si>
  <si>
    <t>28.13</t>
  </si>
  <si>
    <t>63.11.1</t>
  </si>
  <si>
    <t>71.20</t>
  </si>
  <si>
    <t>45.20.1</t>
  </si>
  <si>
    <t>64.19</t>
  </si>
  <si>
    <t>25.72</t>
  </si>
  <si>
    <t>27.4.</t>
  </si>
  <si>
    <t>27.12.</t>
  </si>
  <si>
    <t>25.93</t>
  </si>
  <si>
    <t>95.11</t>
  </si>
  <si>
    <t>29.3.</t>
  </si>
  <si>
    <t>23.91.11</t>
  </si>
  <si>
    <t>25.73</t>
  </si>
  <si>
    <t>28.14, 25.99.11, 25.99</t>
  </si>
  <si>
    <t>26.20.16
26.20.2
26.30.22</t>
  </si>
  <si>
    <t>71.12.6</t>
  </si>
  <si>
    <t>47.62.2</t>
  </si>
  <si>
    <t>17.23,
22.29.25,
25.99.22,
25.99.23</t>
  </si>
  <si>
    <t>47.75</t>
  </si>
  <si>
    <t>28.24
25.73</t>
  </si>
  <si>
    <t>28.24.11
25.73.20.110</t>
  </si>
  <si>
    <t>49.4</t>
  </si>
  <si>
    <t>86.10</t>
  </si>
  <si>
    <t>71.20.5</t>
  </si>
  <si>
    <t>71.20.14.000</t>
  </si>
  <si>
    <t>25.94
47.52.7</t>
  </si>
  <si>
    <t>25.94</t>
  </si>
  <si>
    <t>26.51.6
47.52.7</t>
  </si>
  <si>
    <t>22.19</t>
  </si>
  <si>
    <t>28.14</t>
  </si>
  <si>
    <t>18.12.</t>
  </si>
  <si>
    <t>27.5.
28.25
43.3</t>
  </si>
  <si>
    <t>27.51.13.110
28.25.12.130
43.3</t>
  </si>
  <si>
    <t>28.22.1</t>
  </si>
  <si>
    <t>22.29.
25.99.29
32.9</t>
  </si>
  <si>
    <t>62.0</t>
  </si>
  <si>
    <t>62.01.</t>
  </si>
  <si>
    <t>47.5</t>
  </si>
  <si>
    <t>18.12.
28.29.22</t>
  </si>
  <si>
    <t>18.12.
28.29.22.110</t>
  </si>
  <si>
    <t>24.2.</t>
  </si>
  <si>
    <t>24.20.13.120</t>
  </si>
  <si>
    <t>23.6.</t>
  </si>
  <si>
    <t>22.11.</t>
  </si>
  <si>
    <t>42.11</t>
  </si>
  <si>
    <t>43.91</t>
  </si>
  <si>
    <t>25.93
47.52.7</t>
  </si>
  <si>
    <t>25.93.15.120</t>
  </si>
  <si>
    <t>20.13</t>
  </si>
  <si>
    <t>62.01</t>
  </si>
  <si>
    <t>62.01.11.000</t>
  </si>
  <si>
    <t>71.20.7</t>
  </si>
  <si>
    <t>71.20.19.130</t>
  </si>
  <si>
    <t>65.12.1</t>
  </si>
  <si>
    <t>65.12.2</t>
  </si>
  <si>
    <t>65.12.3</t>
  </si>
  <si>
    <t>65.12.21.000</t>
  </si>
  <si>
    <t>35.11.1</t>
  </si>
  <si>
    <t>35.30.6</t>
  </si>
  <si>
    <t>35.30.11.110</t>
  </si>
  <si>
    <t>36.00.20.130</t>
  </si>
  <si>
    <t>94.11</t>
  </si>
  <si>
    <t>68.20</t>
  </si>
  <si>
    <t>68.20.1</t>
  </si>
  <si>
    <t>66.1</t>
  </si>
  <si>
    <t>66.11.12.120</t>
  </si>
  <si>
    <t>68.20.12</t>
  </si>
  <si>
    <t>63.99</t>
  </si>
  <si>
    <t>69.10</t>
  </si>
  <si>
    <t>80.10</t>
  </si>
  <si>
    <t>Актуализация нормативной литературы</t>
  </si>
  <si>
    <t>Услуги по дератизации, дезинсекции и акарицидной обработке</t>
  </si>
  <si>
    <t xml:space="preserve">Услуги по расчету средних значений ТНВ и грунта </t>
  </si>
  <si>
    <t>Поставка жидкости для автотранспорта</t>
  </si>
  <si>
    <t>Поставка бумаги для оргтехники</t>
  </si>
  <si>
    <t>Поставка расходных материалов для офисной техники (картриджи)</t>
  </si>
  <si>
    <t>Поставка погружных насосов 2 ЭЦВ 8-40-90 с электродвигателем</t>
  </si>
  <si>
    <t>Комплексное информационное обеспечение: справочная система "Техэксперт-охрана труда", "Техэксперт - экология"</t>
  </si>
  <si>
    <t>Оказание услуг по доставке информационных материалов по адресам получателей</t>
  </si>
  <si>
    <t>Поставка механизмов для самозакрывания дверей</t>
  </si>
  <si>
    <t>Поставка МФУ</t>
  </si>
  <si>
    <t>Поставка оргтехники (монитор)</t>
  </si>
  <si>
    <t>Поставка электротехнической пусковой аппаратуры</t>
  </si>
  <si>
    <t>Поставка кабельной продукции и электрического инструмента</t>
  </si>
  <si>
    <t>Техобслуживание, ремонт собственного, арендованного автотранспорта (шиномонтаж)</t>
  </si>
  <si>
    <t>Услуги по заправке картриджей</t>
  </si>
  <si>
    <t>Поставка запасных частей для ремонта тракторов</t>
  </si>
  <si>
    <t>Поставка запасных частей для ремонта грузовых автомобилей</t>
  </si>
  <si>
    <t>Поставка запасных частей для ремонта автомобилей ГАЗ</t>
  </si>
  <si>
    <t>Поставка запасных частей для ремонта экскаваторов</t>
  </si>
  <si>
    <t>Поставка запасных частей для ремонта иномарок</t>
  </si>
  <si>
    <t>Поставка электрооборудования для автотранспорта</t>
  </si>
  <si>
    <t>Поставка гидравлического оборудования для автотранспорта</t>
  </si>
  <si>
    <t>Поставка расходных материалов для автотранспорта</t>
  </si>
  <si>
    <t>Поставка расходного материала для инструментов на ремонт</t>
  </si>
  <si>
    <t>Поставка моющих средств</t>
  </si>
  <si>
    <t>Поставка строительного, металлорежущего инструмента</t>
  </si>
  <si>
    <t>Поставка слесарного инструмента</t>
  </si>
  <si>
    <t>Поставка прочих материалов на эксплуатацию</t>
  </si>
  <si>
    <t>Поставка материалов на обслуживание оргтехники (периферийные устройства)</t>
  </si>
  <si>
    <t xml:space="preserve">Услуги по снятию тепловой изоляции трубопроводов тепловых сетей              </t>
  </si>
  <si>
    <t xml:space="preserve">Услуги по ремонту и техническому обслуживанию системы автоматизации и управления ЦТП (1,2,3,4,5,6,7,7а)                   </t>
  </si>
  <si>
    <t>Услуги геодезической и метрологической службы, поверка приборов</t>
  </si>
  <si>
    <t>Поставка канцтоваров и принадлежностей</t>
  </si>
  <si>
    <t>Поставка защитных средств для ухода за кожей</t>
  </si>
  <si>
    <t>Нормативная литература</t>
  </si>
  <si>
    <t>Поставка электро и бензоинструмента</t>
  </si>
  <si>
    <t xml:space="preserve">Оказание транспортных услуг </t>
  </si>
  <si>
    <t>Оказание услуг по проведению медицинских осмотров (периодический)</t>
  </si>
  <si>
    <t>Поставка мыла туалетного</t>
  </si>
  <si>
    <t>Проведение ежегодного технического осмотра транспорта</t>
  </si>
  <si>
    <t>Услуги по размещению рекламы</t>
  </si>
  <si>
    <t>Поставка КИП на ремонт</t>
  </si>
  <si>
    <t>Поставка рукавов пожарных, напорно-всасывающих</t>
  </si>
  <si>
    <t>Приобретение журнально - бланочной продукции</t>
  </si>
  <si>
    <t>Поставка расходных материалов и оборудования для лабораторных исследований (прочие)</t>
  </si>
  <si>
    <t>Поставка материалов по улучшению условий труда</t>
  </si>
  <si>
    <t>Поставка такелажных и грузоподъемных механизмов</t>
  </si>
  <si>
    <t>Поставка хозяйственного инвентаря, приспособлений</t>
  </si>
  <si>
    <t>Услуги по ремонту и обслуживанию оргтехники</t>
  </si>
  <si>
    <t>Поставка программного обеспечения и лицензий на программное обеспечение</t>
  </si>
  <si>
    <t>Повышение квалификации и подготовка кадров</t>
  </si>
  <si>
    <t>Поставка сыпучих материалов на ремонт</t>
  </si>
  <si>
    <t>Поставка запасных частей и масел к триммеру, бензопиле</t>
  </si>
  <si>
    <t>Поставка огнетушителей, знаков пожарной безопасности, плакатов, знаки "Зона санитарной охраны"</t>
  </si>
  <si>
    <t>Оказание услуг по автоматическому обзвону, SMS-информированию и/или посредством E-mail должников (физических лиц)</t>
  </si>
  <si>
    <t>Поставка труб, фасонных изделий трубопроводов в ППУ изоляции и материалов для изоляции стыков на ремонт</t>
  </si>
  <si>
    <t>Поставка железобетонных изделий на ремонт</t>
  </si>
  <si>
    <t>Поставка металлопроката на ремонт</t>
  </si>
  <si>
    <t>Поставка запорной арматуры на ремонт ТС</t>
  </si>
  <si>
    <t>Поставка автошин для прицепов</t>
  </si>
  <si>
    <t>Техобслуживание, ремонт собственного, арендованного автотранспорта (а/м Хендай)</t>
  </si>
  <si>
    <t>Услуги по аттестации лабораторного оборудования (ВОС,КОС)</t>
  </si>
  <si>
    <t>Техобслуживание, ремонт собственного, арендованного автотранспорта ( ремонт топливной аппаратуры)</t>
  </si>
  <si>
    <t>Работы по восстановлению асфальтобетонного покрытия автодорог, проездов, пешеходных тротуаров городского округа г. Волгореченск после замены трубопроводов подземных коммуникаций.</t>
  </si>
  <si>
    <t>Выполнение работ по ремонту и испытаниям электроустановок, оборудования РЗА.</t>
  </si>
  <si>
    <t>Поставка автошин для экскаваторов</t>
  </si>
  <si>
    <t>Поставка электродов на ремонт</t>
  </si>
  <si>
    <t xml:space="preserve">Контроль вредных факторов на рабочих местах </t>
  </si>
  <si>
    <t>Информационные услуги о неблагоприятных погодных условиях</t>
  </si>
  <si>
    <t>Поставка автошин для тракторов</t>
  </si>
  <si>
    <t>Поставка пломбы, проволоки для опломбирования счетчиков</t>
  </si>
  <si>
    <t>Размещение сайта и доступ к эл. почте</t>
  </si>
  <si>
    <t>Поставка автошин для легковых автомобилей и автомобилей группы ГАЗ</t>
  </si>
  <si>
    <t>Услуги по проведению специальной оценки условий труда</t>
  </si>
  <si>
    <t>Требования, согласно техническому заданию</t>
  </si>
  <si>
    <t xml:space="preserve">Условная единица </t>
  </si>
  <si>
    <t>г.Волгореченск</t>
  </si>
  <si>
    <t>Единственный поставщик</t>
  </si>
  <si>
    <t>Соответствие продукции ГОСТ, ТУ, сертификации, условиям технического задания</t>
  </si>
  <si>
    <t>Открытый запрос предложений</t>
  </si>
  <si>
    <t>Ряд закупочных процедур</t>
  </si>
  <si>
    <t>неэлектронная</t>
  </si>
  <si>
    <t>ФБУ "Костромской ЦСМ"</t>
  </si>
  <si>
    <t>ООО "Альфамед"</t>
  </si>
  <si>
    <t xml:space="preserve">Костромской ЦГМС - филиала ФГБУ "Центральное УГМС" </t>
  </si>
  <si>
    <t>электронная</t>
  </si>
  <si>
    <t>ООО "Коммунальщик"</t>
  </si>
  <si>
    <t>пролонгация договора</t>
  </si>
  <si>
    <t>Многоразовая закупка</t>
  </si>
  <si>
    <t>ОГБУЗ "Волгореченская городская больница"</t>
  </si>
  <si>
    <t>ИП Филаретов Д.А.</t>
  </si>
  <si>
    <t>Подписка и книжные издания</t>
  </si>
  <si>
    <t>услуги</t>
  </si>
  <si>
    <t>Прочие коммунальные расходы</t>
  </si>
  <si>
    <t xml:space="preserve">Услуги  </t>
  </si>
  <si>
    <t>ГСМ на производственные цели</t>
  </si>
  <si>
    <t>Поставка</t>
  </si>
  <si>
    <t>3.1.</t>
  </si>
  <si>
    <t>Услуги по ремонту и техническому обслуживанию подрядным способом</t>
  </si>
  <si>
    <t>Канцелярские принадлежности</t>
  </si>
  <si>
    <t>Расходные материалы для офисной техники</t>
  </si>
  <si>
    <t>3.2.</t>
  </si>
  <si>
    <t>Материалы для ремонта хозяйственным способом</t>
  </si>
  <si>
    <t>17.2.</t>
  </si>
  <si>
    <t>Техническая поддержка ПО</t>
  </si>
  <si>
    <t>Услуги по технической диагностике</t>
  </si>
  <si>
    <t>Обслуживание и эксплуатация автотранспорта (кроме ТМЦ и ГСМ)</t>
  </si>
  <si>
    <t>Комиссионные (агентские) вознаграждения по сбытовой деятельности</t>
  </si>
  <si>
    <t>Иные материалы по охране труда</t>
  </si>
  <si>
    <t>Прочие материалы эксплуатационного (производственного) характера</t>
  </si>
  <si>
    <t>Оргтехника, относимая на МБП</t>
  </si>
  <si>
    <t>Обслуживание оргтехники подрядным способом</t>
  </si>
  <si>
    <t>Материалы на обслуживание оргтехники</t>
  </si>
  <si>
    <t>Услуги</t>
  </si>
  <si>
    <t>Транспортные услуги по перевозке грузов</t>
  </si>
  <si>
    <t>Услуги по охране труда</t>
  </si>
  <si>
    <t>Услуги по рекламе и маркетингу</t>
  </si>
  <si>
    <t>Прочие услуги производственного характера</t>
  </si>
  <si>
    <t>Программное обеспечение и лицензии на программное обеспечение</t>
  </si>
  <si>
    <t>Повышение квалификации и проф.переподготовка</t>
  </si>
  <si>
    <t>Затраты на охрану окружающей среды</t>
  </si>
  <si>
    <t>поставка</t>
  </si>
  <si>
    <t>Прочие работы и услуги сторонних организаций</t>
  </si>
  <si>
    <t>Химреагенты</t>
  </si>
  <si>
    <t>231310-10</t>
  </si>
  <si>
    <t>231740-10</t>
  </si>
  <si>
    <t>216230-10</t>
  </si>
  <si>
    <t>213200-10</t>
  </si>
  <si>
    <t>216100-10</t>
  </si>
  <si>
    <t>213630-10</t>
  </si>
  <si>
    <t>213720-10</t>
  </si>
  <si>
    <t>213110-10</t>
  </si>
  <si>
    <t>232400-10</t>
  </si>
  <si>
    <t>231800-10</t>
  </si>
  <si>
    <t>219202-10</t>
  </si>
  <si>
    <t>213420-10</t>
  </si>
  <si>
    <t>213530-10</t>
  </si>
  <si>
    <t>213730-10</t>
  </si>
  <si>
    <t>232200-10</t>
  </si>
  <si>
    <t>213710-10</t>
  </si>
  <si>
    <t>216220-10</t>
  </si>
  <si>
    <t>216300-10</t>
  </si>
  <si>
    <t>231600-10</t>
  </si>
  <si>
    <t>216260-10</t>
  </si>
  <si>
    <t>232300-10</t>
  </si>
  <si>
    <t>233110-10</t>
  </si>
  <si>
    <t>233910-10</t>
  </si>
  <si>
    <t>233920-10</t>
  </si>
  <si>
    <t>216210-10</t>
  </si>
  <si>
    <t>213510-10</t>
  </si>
  <si>
    <t>Оказание услуг по медицинскому добровольному страхованию (ДМС)</t>
  </si>
  <si>
    <t>Оказание услуг по страхованию имущества</t>
  </si>
  <si>
    <t>Страхование гражданской ответственности за причинение вреда при выполнении работ, которые оказывают влияние на безопасность объектов капитального строительства</t>
  </si>
  <si>
    <t xml:space="preserve">Оказание услуг по обязательному страхованию гражданской ответственности (ОСАГО) </t>
  </si>
  <si>
    <t>Страхование работников</t>
  </si>
  <si>
    <t>Страхование имущества</t>
  </si>
  <si>
    <t>Прочее страхование</t>
  </si>
  <si>
    <t>полиса - договоры на каждое транспортное средство</t>
  </si>
  <si>
    <t>233810-10</t>
  </si>
  <si>
    <t>233820-10</t>
  </si>
  <si>
    <t>233830-10</t>
  </si>
  <si>
    <t>Поставка электроэнергии</t>
  </si>
  <si>
    <t>Поставка электроэнергии на хозяйственные нужды</t>
  </si>
  <si>
    <t>Поставка тепловой энергии</t>
  </si>
  <si>
    <t>Поставка сжиженного газа (в баллонах) на ремонт</t>
  </si>
  <si>
    <t>Обновление ПО и техническая поддержка (биллинг)</t>
  </si>
  <si>
    <t>Услуги по транзиту водоснабжения (субабоненты АО "Интер РАО -Электрогенерация")</t>
  </si>
  <si>
    <t>Услуги по транзиту водоснабжения (субабоненты ООО "Бутово")</t>
  </si>
  <si>
    <t>Членство в организациях, НП и СРО по производственной деятельности</t>
  </si>
  <si>
    <t>Техническая поддержка ПО (Информационное сопровождение и обслуживание 1С)</t>
  </si>
  <si>
    <t>Услуги вневедомственной и сторожевой охраны (ВОС и артезианские скважины)</t>
  </si>
  <si>
    <t>Аренда земли (Администрация)</t>
  </si>
  <si>
    <t>Аренда земли (Росимущество)</t>
  </si>
  <si>
    <t>Услуги по ведению реестра владельцев ценных бумаг</t>
  </si>
  <si>
    <t>Информационно - справочное обслуживание (регистрация граждан)</t>
  </si>
  <si>
    <t>Услуги офисной телефонии</t>
  </si>
  <si>
    <t>Предоставление услуг электросвязи и телематических служб</t>
  </si>
  <si>
    <t>Услуги корпоративной мобильной связи</t>
  </si>
  <si>
    <t xml:space="preserve">Услуги по расчетно-кассовому обслуживанию </t>
  </si>
  <si>
    <t>Услуги по приему платежей</t>
  </si>
  <si>
    <t>Аренда имущества (сети водоснабжения  ОАО "Газпромтрубинвест")</t>
  </si>
  <si>
    <t>Услуги по передаче данных о должниках с Бюро кредитных историй</t>
  </si>
  <si>
    <t>Аренда ККТ, услуги по передаче данных оператору фискальных данных</t>
  </si>
  <si>
    <t>Оказание услуг в сфере экономической безопасности</t>
  </si>
  <si>
    <t>Аренда имущества (водопроводные сети АО "Интер РАО - Электрогенерация")</t>
  </si>
  <si>
    <t>ПАО "Костромская сбытовая компания"</t>
  </si>
  <si>
    <t>Покупка электроэнергии у энергоснабжающих организаций</t>
  </si>
  <si>
    <t>АО "Интер РАО - Электрогенерация"</t>
  </si>
  <si>
    <t>Покупная тепловая энергия</t>
  </si>
  <si>
    <t>ООО "Аис Город"</t>
  </si>
  <si>
    <t>Иные расходы по реализации</t>
  </si>
  <si>
    <t>ЗАО МЖК Бутово</t>
  </si>
  <si>
    <t>СРО Союз Строителей Верхней Волги</t>
  </si>
  <si>
    <t>ООО ИТ-партнер</t>
  </si>
  <si>
    <t>Волгореченское ОВО - филиал ФГКУ ОВО ВНГ России по Костромской области</t>
  </si>
  <si>
    <t>Услуги вневедомственной и сторожевой охраны</t>
  </si>
  <si>
    <t>Арендная плата за землю</t>
  </si>
  <si>
    <t>Территориальное управление Федерального агенства по управлению государственным имуществом по Костромской области</t>
  </si>
  <si>
    <t>ООО Реестр-РН</t>
  </si>
  <si>
    <t>Муниципальное казенное учреждение "Муниципальный многофункциональный центр городского округа город Волгореченск Кострмоской области"
42/ТПК/18 от 05.02.2018</t>
  </si>
  <si>
    <t>Прочие консультационные и информационные услуги по сбытовой деятельности</t>
  </si>
  <si>
    <t>Офисная телефония (в т.ч.поток, трафик, аренда линий)</t>
  </si>
  <si>
    <t>Интернет (в т.ч. трафик)</t>
  </si>
  <si>
    <t>Сотовая связь</t>
  </si>
  <si>
    <t>РКО</t>
  </si>
  <si>
    <t>ОАО "Газпромтрубинвест" 130/ТПК/14 от 19.05.2014</t>
  </si>
  <si>
    <t>Расходы по аренде производственного назначения</t>
  </si>
  <si>
    <t>АО "Национальное бюро кредитных историй"</t>
  </si>
  <si>
    <t>ООО "Велес Сервис" 164/ТПК/19 от 27.06.2019</t>
  </si>
  <si>
    <t>АО Интер РАО - Электрогенерация 236/ТПК/15 от 30.10.2015</t>
  </si>
  <si>
    <t>Прочие консультационные и информационные услуги по финансовой и экономической деятельности</t>
  </si>
  <si>
    <t>212130-10</t>
  </si>
  <si>
    <t>212300-00</t>
  </si>
  <si>
    <t>219600-10</t>
  </si>
  <si>
    <t>231201-10</t>
  </si>
  <si>
    <t>233300-10</t>
  </si>
  <si>
    <t>233620-10</t>
  </si>
  <si>
    <t>231343-10</t>
  </si>
  <si>
    <t>232530-10</t>
  </si>
  <si>
    <t>232540-10</t>
  </si>
  <si>
    <t>232510-10</t>
  </si>
  <si>
    <t>242541-20</t>
  </si>
  <si>
    <t>219203-10</t>
  </si>
  <si>
    <t>233610-10</t>
  </si>
  <si>
    <t>231352-10</t>
  </si>
  <si>
    <t>М</t>
  </si>
  <si>
    <t>З</t>
  </si>
  <si>
    <t>П</t>
  </si>
  <si>
    <t>Ч</t>
  </si>
  <si>
    <t>И</t>
  </si>
  <si>
    <t>Л</t>
  </si>
  <si>
    <t>Д</t>
  </si>
  <si>
    <t>ц</t>
  </si>
  <si>
    <t>Поставка химических реактивов для химико-бактериологической лаборатории</t>
  </si>
  <si>
    <t>Поставка гипохлорита натрия</t>
  </si>
  <si>
    <t>Оказание информационных услуг по сопровождению справочно-правовой системы</t>
  </si>
  <si>
    <t>Поставка спецодежды</t>
  </si>
  <si>
    <t>Оказание услуг по пультовой и сторожевой охране объектов АО "РСП ТПК КГРЭС"</t>
  </si>
  <si>
    <t>Поставка нефтепродуктов</t>
  </si>
  <si>
    <t>Услуги по предоставлению специализированной гидрометеорологической информации</t>
  </si>
  <si>
    <t>Оказание услуг по проведению предрейсовых и послерейсовых медицинских осмотров</t>
  </si>
  <si>
    <t>Спецодежда</t>
  </si>
  <si>
    <t>213410-10</t>
  </si>
  <si>
    <t>АО "Интер РАО - Электрогенерация"
ИНН 7704784450</t>
  </si>
  <si>
    <t>Техобслуживание, ремонт собственного, арендованного автотранспорта (ремонт а/м ГАЗ)</t>
  </si>
  <si>
    <t>Техническое обслуживание и ремонт системы видеонаблюдения ВОС, тревожной сигнализации, обслуживание АТС</t>
  </si>
  <si>
    <t>Поставка компонента "А" и "Б"системы жидких компонентов для ППУ скорлуп</t>
  </si>
  <si>
    <t>Поставка оцинкованной пряжки для производства ППУ скорлуп</t>
  </si>
  <si>
    <t>Поставка пены монтажной для производства ППУ скорлуп</t>
  </si>
  <si>
    <t>16.2.</t>
  </si>
  <si>
    <t>20.59.5</t>
  </si>
  <si>
    <t>20.59.52.199</t>
  </si>
  <si>
    <t>20.30</t>
  </si>
  <si>
    <t>25.99</t>
  </si>
  <si>
    <t>Конкурс участниками которого могут быть только СМСП</t>
  </si>
  <si>
    <t>Открытый запрос котировок участниками которого могут быть только СМСП</t>
  </si>
  <si>
    <t>Открытый запрос предложений участниками которого могут быть только СМСП</t>
  </si>
  <si>
    <t>Количество лотов 32</t>
  </si>
  <si>
    <t>Количество лотов 15</t>
  </si>
  <si>
    <t>Количество лотов 135</t>
  </si>
  <si>
    <t xml:space="preserve">Поставка ЭВМ </t>
  </si>
  <si>
    <t>23.19</t>
  </si>
  <si>
    <t>33.14.11.000</t>
  </si>
  <si>
    <t>33.14.19.000</t>
  </si>
  <si>
    <t>33.14</t>
  </si>
  <si>
    <t>43.29.11.190</t>
  </si>
  <si>
    <t>43.29</t>
  </si>
  <si>
    <t>71.20.3</t>
  </si>
  <si>
    <t>14.12.</t>
  </si>
  <si>
    <t>Поставка репеллентов</t>
  </si>
  <si>
    <t>Генеральный директор АО "РСП ТПК КГРЭС"</t>
  </si>
  <si>
    <t>____________________________Езжев М.В.</t>
  </si>
  <si>
    <t>Поставка набора реагентов для анализатора хлора CL 17 для определения общего остаточного хлора в питьевой воде</t>
  </si>
  <si>
    <t>Материалы на эксплуатацию и техническое обслуживание хлораторной установки ВОС, анализатора</t>
  </si>
  <si>
    <t>Поставка мастики для производства ППУ скорлуп</t>
  </si>
  <si>
    <t>Поставка заклепок вытяжных для производства ППУ скорлуп</t>
  </si>
  <si>
    <t xml:space="preserve">Ремонт и сервисное обслуживание электротехнического оборудования, АСУ участка ВКХ ВОС </t>
  </si>
  <si>
    <t>Техобслуживание лабораторного оборудования (валидация бокса абактериальной воздушной среды, гидравлические испытания паровых стерилизаторов, ремонт лабораторного оборудования в спец. организации) (питьевая вода)</t>
  </si>
  <si>
    <t>Оказание услуг по перевозке грузов специальным автомобильным транспортом</t>
  </si>
  <si>
    <t>Оказание услуг по выполнению лабораторных исследований воды (остаточный хлор)</t>
  </si>
  <si>
    <t>Услуги водоотведения (собственные нужды)</t>
  </si>
  <si>
    <t>В</t>
  </si>
  <si>
    <t>Капитальный ремонт двигателя Д-240</t>
  </si>
  <si>
    <t>Аренда тепловых сетей (Администрация)</t>
  </si>
  <si>
    <t>Аренда водопроводных сетей (Администрация)</t>
  </si>
  <si>
    <t>31.08.2024</t>
  </si>
  <si>
    <t>Услуги по утилизации отходов (ТКО, 1-2 КО, 3-5 КО)</t>
  </si>
  <si>
    <t>Оказание услуг по разработке паспортов отходов</t>
  </si>
  <si>
    <t>Прочие услуги сторонних организаций</t>
  </si>
  <si>
    <t>61.1, 61.2</t>
  </si>
  <si>
    <t>37.00.11.110</t>
  </si>
  <si>
    <t>37.00</t>
  </si>
  <si>
    <t>36.00</t>
  </si>
  <si>
    <t>Оказание услуг по печати и конвертированию квитанций</t>
  </si>
  <si>
    <t>82.19.12</t>
  </si>
  <si>
    <t>82.19</t>
  </si>
  <si>
    <t>18.12.19.190</t>
  </si>
  <si>
    <t>Издательский центр Губернский дом АУ КО</t>
  </si>
  <si>
    <t>Оказание услуг по выполнению лабораторных исследований воды, фильтрующего материала</t>
  </si>
  <si>
    <t>Поставка электротехнических материалов для освещения</t>
  </si>
  <si>
    <t>Поставка дисков для резки асфальта</t>
  </si>
  <si>
    <t>Услуги по проведению обследования технического состояния зданий и сооружений</t>
  </si>
  <si>
    <t>МКУП "ЭкоВодТехнологии"
287/ТПК/22 от 21.10.2021</t>
  </si>
  <si>
    <t>71.20.11.190</t>
  </si>
  <si>
    <t>58.14.19.000</t>
  </si>
  <si>
    <t>58.14.1</t>
  </si>
  <si>
    <t>77.39.19.129</t>
  </si>
  <si>
    <t>77.9.2</t>
  </si>
  <si>
    <t>71.12.39.110</t>
  </si>
  <si>
    <t>71.12.51</t>
  </si>
  <si>
    <t>74.90.14.000</t>
  </si>
  <si>
    <t>71.12.62</t>
  </si>
  <si>
    <t>17.12.62.</t>
  </si>
  <si>
    <t>20.30.22.180</t>
  </si>
  <si>
    <t>20.30.22.170</t>
  </si>
  <si>
    <t>63.11.19.000</t>
  </si>
  <si>
    <t>61.10.11.190</t>
  </si>
  <si>
    <t>33.20.70.000</t>
  </si>
  <si>
    <t>45.20.21.223</t>
  </si>
  <si>
    <t>22.11.11.000</t>
  </si>
  <si>
    <t>25.99.25.000</t>
  </si>
  <si>
    <t>23.91.11.150</t>
  </si>
  <si>
    <t>25.72.14.120</t>
  </si>
  <si>
    <t>95.11.10.130</t>
  </si>
  <si>
    <t>71.20.19.190</t>
  </si>
  <si>
    <t>20.42.15.141</t>
  </si>
  <si>
    <t>20.41.31.110</t>
  </si>
  <si>
    <t>20.42</t>
  </si>
  <si>
    <t>20.41.3</t>
  </si>
  <si>
    <t>71.12.40.120</t>
  </si>
  <si>
    <t>47.62.10.000</t>
  </si>
  <si>
    <t>49.41.3</t>
  </si>
  <si>
    <t>21.20.10.240</t>
  </si>
  <si>
    <t>22.19.30.135</t>
  </si>
  <si>
    <t>28.14.11</t>
  </si>
  <si>
    <t>20.59.52.194</t>
  </si>
  <si>
    <t>20.59.52.190</t>
  </si>
  <si>
    <t>28.22.11
28.22.12</t>
  </si>
  <si>
    <t>95.11.10.110</t>
  </si>
  <si>
    <t>85.42.19.900</t>
  </si>
  <si>
    <t>85.22.3</t>
  </si>
  <si>
    <t>38.11.11</t>
  </si>
  <si>
    <t>38.11</t>
  </si>
  <si>
    <t>47.78.90.000</t>
  </si>
  <si>
    <t>22.29.3, 25.93.1</t>
  </si>
  <si>
    <t>25.93.11.11022.29.29.120</t>
  </si>
  <si>
    <t>28.13.14.110</t>
  </si>
  <si>
    <t>25.94.1</t>
  </si>
  <si>
    <t>26.51.51.110
26.51.70.190</t>
  </si>
  <si>
    <t>47.52.79</t>
  </si>
  <si>
    <t>19.20.29</t>
  </si>
  <si>
    <t>80.20.10.000</t>
  </si>
  <si>
    <t>28.23.25.000</t>
  </si>
  <si>
    <t>26.20.13.000</t>
  </si>
  <si>
    <t>45.20.11.100</t>
  </si>
  <si>
    <t>45.20.11.114</t>
  </si>
  <si>
    <t>26.20.17.110</t>
  </si>
  <si>
    <t>26.20</t>
  </si>
  <si>
    <t>43.33.10.100</t>
  </si>
  <si>
    <t>43.33</t>
  </si>
  <si>
    <t>22.11.14.191</t>
  </si>
  <si>
    <t>22.11.14.190</t>
  </si>
  <si>
    <t>86.10.15.000</t>
  </si>
  <si>
    <t>86.21.10.120</t>
  </si>
  <si>
    <t>43.91.19.110</t>
  </si>
  <si>
    <t>74.90.5</t>
  </si>
  <si>
    <t>74.90.13.000</t>
  </si>
  <si>
    <t>71.11.24.000</t>
  </si>
  <si>
    <t>71.11.3</t>
  </si>
  <si>
    <t>45.20.11.212</t>
  </si>
  <si>
    <t>65.12.12.000</t>
  </si>
  <si>
    <t>65.12.49.000</t>
  </si>
  <si>
    <t>65.12.50.000</t>
  </si>
  <si>
    <t>35.11.10.110</t>
  </si>
  <si>
    <t>47.78.62.000</t>
  </si>
  <si>
    <t>47.78.62</t>
  </si>
  <si>
    <t>94.11.10.000</t>
  </si>
  <si>
    <t>61.10.11.110
61.10.11.120</t>
  </si>
  <si>
    <t>61.10.43.000</t>
  </si>
  <si>
    <t>61.10.1</t>
  </si>
  <si>
    <t>61.10.3</t>
  </si>
  <si>
    <t>61.20.11.000</t>
  </si>
  <si>
    <t>66.19.99.131</t>
  </si>
  <si>
    <t>64.11.10.000</t>
  </si>
  <si>
    <t>64.11</t>
  </si>
  <si>
    <t>63.99.10.190</t>
  </si>
  <si>
    <t>69.10.19.000</t>
  </si>
  <si>
    <t>20.13.32.110</t>
  </si>
  <si>
    <t>19.20.21.100
19.20.21.300</t>
  </si>
  <si>
    <t>19.20.1</t>
  </si>
  <si>
    <t>25.94.12.120</t>
  </si>
  <si>
    <t>49.41.19.900</t>
  </si>
  <si>
    <t>49.41.1</t>
  </si>
  <si>
    <t>23.61.12</t>
  </si>
  <si>
    <t>24.20.13</t>
  </si>
  <si>
    <t>Открытый запрос котировок</t>
  </si>
  <si>
    <t>Услуга по использованию функциональности сервисов Яндекс (эл.почта)</t>
  </si>
  <si>
    <t>Поставка насосного оборудования, запчасти к насосам</t>
  </si>
  <si>
    <t>ООО "Яндекс"</t>
  </si>
  <si>
    <t>16.10.10.110</t>
  </si>
  <si>
    <t>63.11.11.000</t>
  </si>
  <si>
    <t>Государственная экспертиза Костромской области ГАУ КО</t>
  </si>
  <si>
    <t>43.32.1</t>
  </si>
  <si>
    <t>33/ТПК/20
Доп.соглашение № 1 (139/ТПК/20 от 24.04.2020) 
Доп.соглашение № 2 (02/ТПК/21 от 12.01.2021)
Доп.соглашение № 3 (233/ТПК/21 от 16.12.2021)
Доп.соглашение № 4 (165/ТПК/22 от 31.05.2022)
Доп.соглашение № 5 (338/ТПК/22 от 15.12.2022)</t>
  </si>
  <si>
    <t>43.32.10.110</t>
  </si>
  <si>
    <t>74.90.22</t>
  </si>
  <si>
    <t>80.10.12.200</t>
  </si>
  <si>
    <t>ЧУ "ОЛ Электроник"
ИНН 4431002867</t>
  </si>
  <si>
    <t>Оказание услуг по информационно - справочной поддержке клиентов (работы колл-центра)</t>
  </si>
  <si>
    <t>Оказание услуг по сопровождению базы ВНД на платформе "ИнтерДок"</t>
  </si>
  <si>
    <t>ООО "Интер РАО - Управление сервисами"</t>
  </si>
  <si>
    <t>Стоимость прочих товаров для перепродажи</t>
  </si>
  <si>
    <t>214120-10</t>
  </si>
  <si>
    <t>20.41</t>
  </si>
  <si>
    <t>25.73.30.299</t>
  </si>
  <si>
    <t>Поставка натяжителя для стреппинг ленты</t>
  </si>
  <si>
    <t>47.73</t>
  </si>
  <si>
    <t>21.20.10, 21.20.24.170</t>
  </si>
  <si>
    <t>Приобретение автомобильных аптечек</t>
  </si>
  <si>
    <t xml:space="preserve">Услуги по проведению ультразвукового контроля соединений на тепловых сетях   </t>
  </si>
  <si>
    <t>Поставка прочих материалов на эксплуатацию в цех ППУ скорлуп</t>
  </si>
  <si>
    <t>2.</t>
  </si>
  <si>
    <t>16.10.1.</t>
  </si>
  <si>
    <t>Поставка пиломатериалов для производства ППУ скорлуп</t>
  </si>
  <si>
    <t>28.29.12</t>
  </si>
  <si>
    <t>28.29.82.120</t>
  </si>
  <si>
    <t>58.29</t>
  </si>
  <si>
    <t>58.29.11.000</t>
  </si>
  <si>
    <t>Лицензия на право установки и использования операционной системы «Astra Linux"</t>
  </si>
  <si>
    <t>26.20.18.110</t>
  </si>
  <si>
    <t>28.30.21</t>
  </si>
  <si>
    <t>28.30.23.110</t>
  </si>
  <si>
    <t>Поставка Трактора МТЗ</t>
  </si>
  <si>
    <t>23.51</t>
  </si>
  <si>
    <t>23.51.12.190</t>
  </si>
  <si>
    <t>Поставка цемента на ремонт тепловых сетей</t>
  </si>
  <si>
    <t>43.34</t>
  </si>
  <si>
    <t>43.34.10.120</t>
  </si>
  <si>
    <t>42.11.20.290</t>
  </si>
  <si>
    <t>п</t>
  </si>
  <si>
    <t>22.11.14.110</t>
  </si>
  <si>
    <t>39.00</t>
  </si>
  <si>
    <t>39.00.23.900</t>
  </si>
  <si>
    <t xml:space="preserve">Производственный экологический контроль </t>
  </si>
  <si>
    <t>Поставка автошин для грузовых автомобилей</t>
  </si>
  <si>
    <t>29.06.2025</t>
  </si>
  <si>
    <t>18.04.2025</t>
  </si>
  <si>
    <t>80.10.12.100</t>
  </si>
  <si>
    <t>Администрация городского округа город Волгореченск
220/ТПК21</t>
  </si>
  <si>
    <t>74.90.12.123</t>
  </si>
  <si>
    <t>Оказание услуг по предоставлению сведений из ЕГРН</t>
  </si>
  <si>
    <t>Ф-л ФГБУ "Федеральная кадастровая палата Федеральной службы государственной регистрации, кадастра и картографии" по Костромской области</t>
  </si>
  <si>
    <t>и</t>
  </si>
  <si>
    <t>63.11</t>
  </si>
  <si>
    <t>Проверка сметной документации</t>
  </si>
  <si>
    <t>в</t>
  </si>
  <si>
    <t>Аренда имущества (тепловые сети АО "Интер РАО - Электрогенерация")</t>
  </si>
  <si>
    <t>213650-10</t>
  </si>
  <si>
    <t>Мебель и офисное оборудование, относимые на МБП</t>
  </si>
  <si>
    <t>Годовая комплексная программа закупок на 2025 г.</t>
  </si>
  <si>
    <t>"_____"_____________________ 2024 г.</t>
  </si>
  <si>
    <t>Январь 2025</t>
  </si>
  <si>
    <t>Февраль 2025</t>
  </si>
  <si>
    <t>12.03.2025</t>
  </si>
  <si>
    <t>31.12.2024</t>
  </si>
  <si>
    <t>Ноябрь 2024</t>
  </si>
  <si>
    <t>28.29.22</t>
  </si>
  <si>
    <t>28.29.22.110</t>
  </si>
  <si>
    <t>Материалы для оснащения кабинета по охране труда</t>
  </si>
  <si>
    <t>Август 2025</t>
  </si>
  <si>
    <t>10.09.2025</t>
  </si>
  <si>
    <t>Сентябрь 2025</t>
  </si>
  <si>
    <t>Декабрь 2025</t>
  </si>
  <si>
    <t>12.02.2025</t>
  </si>
  <si>
    <t>12.06.2025</t>
  </si>
  <si>
    <t>Апрель 2025</t>
  </si>
  <si>
    <t>13.05.2025</t>
  </si>
  <si>
    <t>31.10.</t>
  </si>
  <si>
    <t>25.02.2025</t>
  </si>
  <si>
    <t>13.03.2025</t>
  </si>
  <si>
    <t>28.02.2025</t>
  </si>
  <si>
    <t>Март 2025</t>
  </si>
  <si>
    <t>15.04.2025</t>
  </si>
  <si>
    <t>Ремонт тревожной сигнализации и системы видеонаблюдения Индустриальная, 4</t>
  </si>
  <si>
    <t>33.13</t>
  </si>
  <si>
    <t>33.13.19.000</t>
  </si>
  <si>
    <t>Июнь 2025</t>
  </si>
  <si>
    <t>10.07.2025</t>
  </si>
  <si>
    <t>15.01.2025</t>
  </si>
  <si>
    <t>31.04.2025</t>
  </si>
  <si>
    <t>Оказание услуг по проведению вакцинации от клещевого энцефалита</t>
  </si>
  <si>
    <t>01.01.2025</t>
  </si>
  <si>
    <t>20.01.2025</t>
  </si>
  <si>
    <t>Техобслуживание, ремонт собственного, арендованного автотранспорта (сервисное об-е автомашины LADA Vesta  )</t>
  </si>
  <si>
    <t>Май 2025</t>
  </si>
  <si>
    <t>17.06.2025</t>
  </si>
  <si>
    <t>Октябрь 2025</t>
  </si>
  <si>
    <t>15.10.2025</t>
  </si>
  <si>
    <t>30.01.2025</t>
  </si>
  <si>
    <t>05.02.2025</t>
  </si>
  <si>
    <t>15.05.2025</t>
  </si>
  <si>
    <t>30.06.2025</t>
  </si>
  <si>
    <t>Июль 2025</t>
  </si>
  <si>
    <t>Администрация городского округа город Волгореченск
236/ТПК/24 от 03.09.2024</t>
  </si>
  <si>
    <t>Администрация городского округа город Волгореченск 
235/ТПК/24 от 03.09.2024</t>
  </si>
  <si>
    <t>31.12.2025</t>
  </si>
  <si>
    <t>29.06.2026</t>
  </si>
  <si>
    <t>Страхование от несчастных случаев и болезней</t>
  </si>
  <si>
    <t>65.12.11.000</t>
  </si>
  <si>
    <t>д</t>
  </si>
  <si>
    <t>18.04.2026</t>
  </si>
  <si>
    <t>24.01.2025</t>
  </si>
  <si>
    <t>14.08.2025</t>
  </si>
  <si>
    <t>20.03.2025</t>
  </si>
  <si>
    <t>17.02.2025</t>
  </si>
  <si>
    <t>20.05.2025</t>
  </si>
  <si>
    <t>Поставка переносного кондуктометра - солимера</t>
  </si>
  <si>
    <t>26.51.53.190</t>
  </si>
  <si>
    <t>24.32</t>
  </si>
  <si>
    <t>24.32.10.000</t>
  </si>
  <si>
    <t>Поставка штрипс стальной оцинкованный для производства ППУ скорлуп</t>
  </si>
  <si>
    <t>24.10.</t>
  </si>
  <si>
    <t>24.10.35.000</t>
  </si>
  <si>
    <t>Поставка листа стального оцинкованного для производства ППУ скорлуп</t>
  </si>
  <si>
    <t>10.04.2025</t>
  </si>
  <si>
    <t>Работы по ремонту напольного покрытия в приемной</t>
  </si>
  <si>
    <t>19.12.2024</t>
  </si>
  <si>
    <t>43.33.29.110</t>
  </si>
  <si>
    <t>Выполнение работ по устройству отмостки здания проходной ВОС</t>
  </si>
  <si>
    <t>12.05.2025</t>
  </si>
  <si>
    <t>43.99.40.190</t>
  </si>
  <si>
    <t>43.99</t>
  </si>
  <si>
    <t>Выполнение работ по отделке металлическим сайдингом здания хлораторной</t>
  </si>
  <si>
    <t>43.32.10.150</t>
  </si>
  <si>
    <t>43.9</t>
  </si>
  <si>
    <t>18.03.2025</t>
  </si>
  <si>
    <t>Работы по ремонту и покраске фасада  здания станции обезжелезивания</t>
  </si>
  <si>
    <t>Оказание услуг по изготовлению и установке входной двери здания станции обезжелезивания</t>
  </si>
  <si>
    <t>Косметический ремонт помещений АО "РСП ТПК КГРЭС"</t>
  </si>
  <si>
    <t>Работы по ремонту здания Индустриальная, д.4</t>
  </si>
  <si>
    <t>28.25.12.130</t>
  </si>
  <si>
    <t>28.25.12</t>
  </si>
  <si>
    <t>Работы по ремонту кровли крыши здания Индустриальная, 4</t>
  </si>
  <si>
    <t>19.03.2025</t>
  </si>
  <si>
    <t>43.21.10.140</t>
  </si>
  <si>
    <t>43.21</t>
  </si>
  <si>
    <t>Выполнение работ по установке и монтажу пожарной сигнализации в помещении для приема потребителей коммунальных услуг</t>
  </si>
  <si>
    <t>31.01.12.</t>
  </si>
  <si>
    <t>Поставка корпусной офисной мебели</t>
  </si>
  <si>
    <t>31.01.11.150</t>
  </si>
  <si>
    <t>Поставка офисных стульев</t>
  </si>
  <si>
    <t>Поставка металлической офисной мебели</t>
  </si>
  <si>
    <t>31.01.11.123</t>
  </si>
  <si>
    <t>23.99</t>
  </si>
  <si>
    <t>23.99.19.111</t>
  </si>
  <si>
    <t>Поставка материала базальтового огнезащитного рулонного для производства ППУ скорлуп</t>
  </si>
  <si>
    <t>22.29</t>
  </si>
  <si>
    <t>22.29.21.000</t>
  </si>
  <si>
    <t>Поставка стриппинг-ленты для производства ППУ скорлуп</t>
  </si>
  <si>
    <t>Поставка базальтовых матов для производства ППУ скорлуп</t>
  </si>
  <si>
    <t>08.12.11.130
08.12.12.140</t>
  </si>
  <si>
    <t xml:space="preserve">Поставка крепежа </t>
  </si>
  <si>
    <t>31.12.20245</t>
  </si>
  <si>
    <t>л</t>
  </si>
  <si>
    <t>11.12.2024</t>
  </si>
  <si>
    <t>Поставка крепежа для производства ППУ скорлуп</t>
  </si>
  <si>
    <t xml:space="preserve"> Перепланировка и косметический ремонт помещения для приема потребителей коммунальных услуг, текущий ремонт фасада и кровли, благоустройство территории здания по адресу: Костромская область,г.Волгореченск,ул.Садовая.д.1</t>
  </si>
  <si>
    <t>Производственный контроль атмосферного воздуха</t>
  </si>
  <si>
    <t xml:space="preserve">ИП Тимофеев Борис Николаевич
</t>
  </si>
  <si>
    <t>Услуги по проведению общих собраний акционеров</t>
  </si>
  <si>
    <t xml:space="preserve">Поставка сплит - систем с монтажом </t>
  </si>
  <si>
    <t>Декабрь 2024</t>
  </si>
  <si>
    <t>полисы - договоры на каждое транспортное средство</t>
  </si>
  <si>
    <t>15.02.2025</t>
  </si>
  <si>
    <t>29.02.2025</t>
  </si>
  <si>
    <t>31.01.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</si>
</sst>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/mm/yyyy;@"/>
    <numFmt numFmtId="166" formatCode="[$-419]mmmm\ yyyy;@"/>
  </numFmts>
  <fonts count="4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51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0" fontId="27" fillId="0" borderId="0"/>
    <xf numFmtId="0" fontId="26" fillId="0" borderId="0"/>
    <xf numFmtId="0" fontId="1" fillId="0" borderId="0"/>
    <xf numFmtId="0" fontId="22" fillId="0" borderId="0"/>
    <xf numFmtId="0" fontId="22" fillId="0" borderId="0"/>
  </cellStyleXfs>
  <cellXfs count="366">
    <xf numFmtId="0" fontId="0" fillId="0" borderId="0" xfId="0"/>
    <xf numFmtId="0" fontId="31" fillId="0" borderId="0" xfId="42" applyFont="1"/>
    <xf numFmtId="0" fontId="34" fillId="0" borderId="0" xfId="42" applyFont="1"/>
    <xf numFmtId="0" fontId="32" fillId="0" borderId="0" xfId="42" applyFont="1"/>
    <xf numFmtId="0" fontId="31" fillId="0" borderId="0" xfId="42" applyFont="1" applyAlignment="1">
      <alignment wrapText="1"/>
    </xf>
    <xf numFmtId="0" fontId="35" fillId="0" borderId="0" xfId="42" applyFont="1"/>
    <xf numFmtId="0" fontId="30" fillId="33" borderId="10" xfId="42" applyFont="1" applyFill="1" applyBorder="1" applyAlignment="1">
      <alignment horizontal="center" vertical="center" wrapText="1"/>
    </xf>
    <xf numFmtId="0" fontId="31" fillId="0" borderId="0" xfId="42" applyFont="1" applyAlignment="1">
      <alignment horizontal="justify" vertical="top" wrapText="1"/>
    </xf>
    <xf numFmtId="0" fontId="34" fillId="0" borderId="0" xfId="42" applyFont="1" applyAlignment="1">
      <alignment wrapText="1"/>
    </xf>
    <xf numFmtId="0" fontId="28" fillId="35" borderId="10" xfId="42" applyFont="1" applyFill="1" applyBorder="1" applyAlignment="1">
      <alignment horizontal="center" vertical="center" wrapText="1"/>
    </xf>
    <xf numFmtId="49" fontId="30" fillId="35" borderId="10" xfId="42" applyNumberFormat="1" applyFont="1" applyFill="1" applyBorder="1" applyAlignment="1">
      <alignment horizontal="center" vertical="center" wrapText="1"/>
    </xf>
    <xf numFmtId="0" fontId="30" fillId="35" borderId="10" xfId="42" applyFont="1" applyFill="1" applyBorder="1" applyAlignment="1">
      <alignment horizontal="left" vertical="center" wrapText="1" indent="2"/>
    </xf>
    <xf numFmtId="0" fontId="28" fillId="35" borderId="11" xfId="42" applyFont="1" applyFill="1" applyBorder="1" applyAlignment="1">
      <alignment horizontal="center" vertical="center" wrapText="1"/>
    </xf>
    <xf numFmtId="49" fontId="28" fillId="35" borderId="11" xfId="42" applyNumberFormat="1" applyFont="1" applyFill="1" applyBorder="1" applyAlignment="1">
      <alignment horizontal="center" vertical="center" wrapText="1"/>
    </xf>
    <xf numFmtId="0" fontId="28" fillId="35" borderId="11" xfId="42" applyFont="1" applyFill="1" applyBorder="1" applyAlignment="1">
      <alignment horizontal="left" vertical="center" wrapText="1" indent="2"/>
    </xf>
    <xf numFmtId="49" fontId="28" fillId="35" borderId="12" xfId="42" applyNumberFormat="1" applyFont="1" applyFill="1" applyBorder="1" applyAlignment="1">
      <alignment horizontal="center" vertical="center" wrapText="1"/>
    </xf>
    <xf numFmtId="0" fontId="28" fillId="35" borderId="12" xfId="42" applyFont="1" applyFill="1" applyBorder="1" applyAlignment="1">
      <alignment horizontal="left" vertical="center" wrapText="1" indent="2"/>
    </xf>
    <xf numFmtId="0" fontId="28" fillId="35" borderId="12" xfId="42" applyFont="1" applyFill="1" applyBorder="1" applyAlignment="1">
      <alignment horizontal="center" vertical="center" wrapText="1"/>
    </xf>
    <xf numFmtId="49" fontId="32" fillId="35" borderId="12" xfId="42" applyNumberFormat="1" applyFont="1" applyFill="1" applyBorder="1" applyAlignment="1">
      <alignment horizontal="center" vertical="center" wrapText="1"/>
    </xf>
    <xf numFmtId="49" fontId="30" fillId="35" borderId="12" xfId="42" applyNumberFormat="1" applyFont="1" applyFill="1" applyBorder="1" applyAlignment="1">
      <alignment horizontal="center" vertical="center" wrapText="1"/>
    </xf>
    <xf numFmtId="0" fontId="30" fillId="35" borderId="12" xfId="42" applyFont="1" applyFill="1" applyBorder="1" applyAlignment="1">
      <alignment horizontal="left" vertical="center" wrapText="1" indent="2"/>
    </xf>
    <xf numFmtId="49" fontId="32" fillId="35" borderId="13" xfId="42" applyNumberFormat="1" applyFont="1" applyFill="1" applyBorder="1" applyAlignment="1">
      <alignment horizontal="center" vertical="center" wrapText="1"/>
    </xf>
    <xf numFmtId="49" fontId="28" fillId="35" borderId="13" xfId="42" applyNumberFormat="1" applyFont="1" applyFill="1" applyBorder="1" applyAlignment="1">
      <alignment horizontal="center" vertical="center" wrapText="1"/>
    </xf>
    <xf numFmtId="0" fontId="28" fillId="35" borderId="13" xfId="42" applyFont="1" applyFill="1" applyBorder="1" applyAlignment="1">
      <alignment horizontal="left" vertical="center" wrapText="1" indent="2"/>
    </xf>
    <xf numFmtId="49" fontId="32" fillId="35" borderId="11" xfId="42" applyNumberFormat="1" applyFont="1" applyFill="1" applyBorder="1" applyAlignment="1">
      <alignment horizontal="center" vertical="center" wrapText="1"/>
    </xf>
    <xf numFmtId="49" fontId="32" fillId="35" borderId="14" xfId="42" applyNumberFormat="1" applyFont="1" applyFill="1" applyBorder="1" applyAlignment="1">
      <alignment horizontal="center" vertical="center" wrapText="1"/>
    </xf>
    <xf numFmtId="0" fontId="28" fillId="35" borderId="14" xfId="42" applyFont="1" applyFill="1" applyBorder="1" applyAlignment="1">
      <alignment horizontal="left" vertical="center" wrapText="1" indent="2"/>
    </xf>
    <xf numFmtId="0" fontId="28" fillId="0" borderId="0" xfId="42" applyFont="1"/>
    <xf numFmtId="0" fontId="34" fillId="0" borderId="0" xfId="42" applyFont="1" applyAlignment="1">
      <alignment horizontal="right"/>
    </xf>
    <xf numFmtId="0" fontId="22" fillId="0" borderId="0" xfId="0" applyFont="1"/>
    <xf numFmtId="0" fontId="20" fillId="33" borderId="35" xfId="0" applyFont="1" applyFill="1" applyBorder="1" applyAlignment="1">
      <alignment horizontal="center" vertical="center"/>
    </xf>
    <xf numFmtId="0" fontId="20" fillId="33" borderId="36" xfId="0" applyFont="1" applyFill="1" applyBorder="1" applyAlignment="1">
      <alignment horizontal="center" vertical="center"/>
    </xf>
    <xf numFmtId="0" fontId="20" fillId="33" borderId="36" xfId="0" applyFont="1" applyFill="1" applyBorder="1" applyAlignment="1">
      <alignment horizontal="center"/>
    </xf>
    <xf numFmtId="0" fontId="20" fillId="33" borderId="16" xfId="0" applyFont="1" applyFill="1" applyBorder="1" applyAlignment="1">
      <alignment horizontal="center" vertical="center"/>
    </xf>
    <xf numFmtId="0" fontId="20" fillId="33" borderId="38" xfId="0" applyFont="1" applyFill="1" applyBorder="1" applyAlignment="1">
      <alignment horizontal="center" vertical="center"/>
    </xf>
    <xf numFmtId="0" fontId="20" fillId="33" borderId="40" xfId="0" applyFont="1" applyFill="1" applyBorder="1" applyAlignment="1">
      <alignment horizontal="center" vertical="center"/>
    </xf>
    <xf numFmtId="4" fontId="0" fillId="34" borderId="57" xfId="0" applyNumberFormat="1" applyFill="1" applyBorder="1" applyAlignment="1">
      <alignment horizontal="right" vertical="center" wrapText="1"/>
    </xf>
    <xf numFmtId="0" fontId="20" fillId="34" borderId="49" xfId="0" applyFont="1" applyFill="1" applyBorder="1" applyAlignment="1">
      <alignment horizontal="center" wrapText="1"/>
    </xf>
    <xf numFmtId="0" fontId="0" fillId="0" borderId="31" xfId="0" applyBorder="1" applyAlignment="1">
      <alignment horizontal="center"/>
    </xf>
    <xf numFmtId="0" fontId="20" fillId="0" borderId="57" xfId="0" applyFont="1" applyFill="1" applyBorder="1" applyAlignment="1">
      <alignment horizontal="right" wrapText="1"/>
    </xf>
    <xf numFmtId="4" fontId="24" fillId="0" borderId="58" xfId="0" applyNumberFormat="1" applyFont="1" applyBorder="1"/>
    <xf numFmtId="4" fontId="24" fillId="0" borderId="36" xfId="0" applyNumberFormat="1" applyFont="1" applyBorder="1"/>
    <xf numFmtId="4" fontId="24" fillId="0" borderId="35" xfId="0" applyNumberFormat="1" applyFont="1" applyBorder="1"/>
    <xf numFmtId="4" fontId="24" fillId="0" borderId="39" xfId="0" applyNumberFormat="1" applyFont="1" applyBorder="1"/>
    <xf numFmtId="4" fontId="0" fillId="0" borderId="61" xfId="0" applyNumberFormat="1" applyBorder="1" applyAlignment="1">
      <alignment horizontal="right" vertical="center"/>
    </xf>
    <xf numFmtId="4" fontId="0" fillId="0" borderId="31" xfId="0" applyNumberFormat="1" applyBorder="1" applyAlignment="1">
      <alignment horizontal="right" vertical="center"/>
    </xf>
    <xf numFmtId="4" fontId="0" fillId="0" borderId="37" xfId="0" applyNumberFormat="1" applyBorder="1" applyAlignment="1">
      <alignment horizontal="right" vertical="center"/>
    </xf>
    <xf numFmtId="0" fontId="24" fillId="0" borderId="62" xfId="0" applyFont="1" applyBorder="1" applyAlignment="1">
      <alignment horizontal="left" vertical="center" wrapText="1"/>
    </xf>
    <xf numFmtId="0" fontId="0" fillId="0" borderId="31" xfId="0" applyBorder="1" applyAlignment="1">
      <alignment vertical="center" wrapText="1"/>
    </xf>
    <xf numFmtId="0" fontId="0" fillId="0" borderId="31" xfId="0" applyBorder="1" applyAlignment="1">
      <alignment horizontal="right" vertical="center"/>
    </xf>
    <xf numFmtId="0" fontId="0" fillId="0" borderId="31" xfId="0" applyBorder="1" applyAlignment="1">
      <alignment vertical="center"/>
    </xf>
    <xf numFmtId="0" fontId="24" fillId="0" borderId="31" xfId="0" applyFont="1" applyBorder="1" applyAlignment="1">
      <alignment vertical="center" wrapText="1"/>
    </xf>
    <xf numFmtId="0" fontId="24" fillId="0" borderId="31" xfId="0" applyFont="1" applyBorder="1" applyAlignment="1">
      <alignment horizontal="right" vertical="center" wrapText="1"/>
    </xf>
    <xf numFmtId="0" fontId="24" fillId="0" borderId="31" xfId="0" applyFont="1" applyBorder="1" applyAlignment="1">
      <alignment horizontal="center" vertical="center" wrapText="1"/>
    </xf>
    <xf numFmtId="4" fontId="24" fillId="0" borderId="31" xfId="0" applyNumberFormat="1" applyFont="1" applyBorder="1" applyAlignment="1">
      <alignment horizontal="right" vertical="center"/>
    </xf>
    <xf numFmtId="165" fontId="24" fillId="0" borderId="31" xfId="0" applyNumberFormat="1" applyFont="1" applyBorder="1" applyAlignment="1">
      <alignment vertical="center" wrapText="1"/>
    </xf>
    <xf numFmtId="4" fontId="24" fillId="0" borderId="31" xfId="0" applyNumberFormat="1" applyFont="1" applyBorder="1" applyAlignment="1">
      <alignment horizontal="right" vertical="center" wrapText="1"/>
    </xf>
    <xf numFmtId="1" fontId="24" fillId="0" borderId="29" xfId="0" applyNumberFormat="1" applyFont="1" applyBorder="1" applyAlignment="1">
      <alignment vertical="center"/>
    </xf>
    <xf numFmtId="1" fontId="24" fillId="0" borderId="37" xfId="0" applyNumberFormat="1" applyFont="1" applyBorder="1" applyAlignment="1">
      <alignment vertical="center"/>
    </xf>
    <xf numFmtId="0" fontId="0" fillId="34" borderId="63" xfId="0" applyFill="1" applyBorder="1" applyAlignment="1"/>
    <xf numFmtId="0" fontId="0" fillId="34" borderId="64" xfId="0" applyFill="1" applyBorder="1" applyAlignment="1"/>
    <xf numFmtId="0" fontId="0" fillId="34" borderId="65" xfId="0" applyFill="1" applyBorder="1" applyAlignment="1"/>
    <xf numFmtId="0" fontId="20" fillId="34" borderId="66" xfId="0" applyFont="1" applyFill="1" applyBorder="1" applyAlignment="1">
      <alignment wrapText="1"/>
    </xf>
    <xf numFmtId="0" fontId="20" fillId="34" borderId="67" xfId="0" applyFont="1" applyFill="1" applyBorder="1" applyAlignment="1">
      <alignment wrapText="1"/>
    </xf>
    <xf numFmtId="0" fontId="20" fillId="34" borderId="31" xfId="0" applyFont="1" applyFill="1" applyBorder="1" applyAlignment="1">
      <alignment horizontal="right" wrapText="1"/>
    </xf>
    <xf numFmtId="4" fontId="24" fillId="0" borderId="56" xfId="0" applyNumberFormat="1" applyFont="1" applyBorder="1"/>
    <xf numFmtId="4" fontId="24" fillId="0" borderId="34" xfId="0" applyNumberFormat="1" applyFont="1" applyBorder="1"/>
    <xf numFmtId="4" fontId="24" fillId="0" borderId="57" xfId="0" applyNumberFormat="1" applyFont="1" applyBorder="1"/>
    <xf numFmtId="4" fontId="24" fillId="0" borderId="56" xfId="0" applyNumberFormat="1" applyFont="1" applyBorder="1" applyAlignment="1">
      <alignment horizontal="center"/>
    </xf>
    <xf numFmtId="4" fontId="24" fillId="0" borderId="57" xfId="0" applyNumberFormat="1" applyFont="1" applyBorder="1" applyAlignment="1">
      <alignment horizontal="center"/>
    </xf>
    <xf numFmtId="4" fontId="24" fillId="0" borderId="69" xfId="0" applyNumberFormat="1" applyFont="1" applyBorder="1" applyAlignment="1">
      <alignment horizontal="center"/>
    </xf>
    <xf numFmtId="4" fontId="24" fillId="0" borderId="70" xfId="0" applyNumberFormat="1" applyFont="1" applyBorder="1"/>
    <xf numFmtId="4" fontId="24" fillId="0" borderId="72" xfId="0" applyNumberFormat="1" applyFont="1" applyBorder="1"/>
    <xf numFmtId="4" fontId="24" fillId="0" borderId="67" xfId="0" applyNumberFormat="1" applyFont="1" applyBorder="1"/>
    <xf numFmtId="4" fontId="24" fillId="0" borderId="73" xfId="0" applyNumberFormat="1" applyFont="1" applyBorder="1"/>
    <xf numFmtId="4" fontId="24" fillId="0" borderId="72" xfId="0" applyNumberFormat="1" applyFont="1" applyBorder="1" applyAlignment="1">
      <alignment horizontal="center"/>
    </xf>
    <xf numFmtId="4" fontId="24" fillId="0" borderId="73" xfId="0" applyNumberFormat="1" applyFont="1" applyBorder="1" applyAlignment="1">
      <alignment horizontal="center"/>
    </xf>
    <xf numFmtId="4" fontId="24" fillId="0" borderId="27" xfId="0" applyNumberFormat="1" applyFont="1" applyBorder="1" applyAlignment="1">
      <alignment horizontal="center"/>
    </xf>
    <xf numFmtId="4" fontId="24" fillId="0" borderId="74" xfId="0" applyNumberFormat="1" applyFont="1" applyBorder="1"/>
    <xf numFmtId="4" fontId="0" fillId="34" borderId="63" xfId="0" applyNumberFormat="1" applyFill="1" applyBorder="1" applyAlignment="1">
      <alignment horizontal="right" vertical="center"/>
    </xf>
    <xf numFmtId="0" fontId="20" fillId="34" borderId="62" xfId="0" applyFont="1" applyFill="1" applyBorder="1" applyAlignment="1">
      <alignment horizontal="center" wrapText="1"/>
    </xf>
    <xf numFmtId="0" fontId="20" fillId="0" borderId="26" xfId="0" applyFont="1" applyFill="1" applyBorder="1" applyAlignment="1">
      <alignment horizontal="right" wrapText="1"/>
    </xf>
    <xf numFmtId="4" fontId="24" fillId="0" borderId="61" xfId="0" applyNumberFormat="1" applyFont="1" applyBorder="1"/>
    <xf numFmtId="4" fontId="24" fillId="0" borderId="37" xfId="0" applyNumberFormat="1" applyFont="1" applyBorder="1"/>
    <xf numFmtId="4" fontId="24" fillId="0" borderId="75" xfId="0" applyNumberFormat="1" applyFont="1" applyBorder="1"/>
    <xf numFmtId="4" fontId="0" fillId="34" borderId="64" xfId="0" applyNumberFormat="1" applyFill="1" applyBorder="1" applyAlignment="1">
      <alignment horizontal="right" vertical="center"/>
    </xf>
    <xf numFmtId="4" fontId="0" fillId="34" borderId="65" xfId="0" applyNumberFormat="1" applyFill="1" applyBorder="1" applyAlignment="1">
      <alignment horizontal="right" vertical="center"/>
    </xf>
    <xf numFmtId="4" fontId="24" fillId="0" borderId="63" xfId="0" applyNumberFormat="1" applyFont="1" applyBorder="1"/>
    <xf numFmtId="4" fontId="24" fillId="0" borderId="65" xfId="0" applyNumberFormat="1" applyFont="1" applyBorder="1"/>
    <xf numFmtId="4" fontId="24" fillId="0" borderId="76" xfId="0" applyNumberFormat="1" applyFont="1" applyBorder="1"/>
    <xf numFmtId="0" fontId="20" fillId="34" borderId="49" xfId="0" applyFont="1" applyFill="1" applyBorder="1" applyAlignment="1">
      <alignment wrapText="1"/>
    </xf>
    <xf numFmtId="0" fontId="20" fillId="34" borderId="68" xfId="0" applyFont="1" applyFill="1" applyBorder="1" applyAlignment="1">
      <alignment horizontal="center" wrapText="1"/>
    </xf>
    <xf numFmtId="0" fontId="0" fillId="0" borderId="34" xfId="0" applyBorder="1" applyAlignment="1">
      <alignment horizontal="center"/>
    </xf>
    <xf numFmtId="4" fontId="24" fillId="0" borderId="31" xfId="0" applyNumberFormat="1" applyFont="1" applyBorder="1"/>
    <xf numFmtId="4" fontId="24" fillId="0" borderId="64" xfId="0" applyNumberFormat="1" applyFont="1" applyBorder="1"/>
    <xf numFmtId="0" fontId="0" fillId="34" borderId="61" xfId="0" applyFill="1" applyBorder="1" applyAlignment="1">
      <alignment horizontal="right" vertical="center"/>
    </xf>
    <xf numFmtId="0" fontId="0" fillId="34" borderId="31" xfId="0" applyFill="1" applyBorder="1" applyAlignment="1">
      <alignment horizontal="right" vertical="center"/>
    </xf>
    <xf numFmtId="0" fontId="0" fillId="34" borderId="37" xfId="0" applyFill="1" applyBorder="1" applyAlignment="1">
      <alignment horizontal="center"/>
    </xf>
    <xf numFmtId="0" fontId="20" fillId="34" borderId="62" xfId="0" applyFont="1" applyFill="1" applyBorder="1" applyAlignment="1">
      <alignment wrapText="1"/>
    </xf>
    <xf numFmtId="0" fontId="20" fillId="34" borderId="64" xfId="0" applyFont="1" applyFill="1" applyBorder="1" applyAlignment="1">
      <alignment wrapText="1"/>
    </xf>
    <xf numFmtId="0" fontId="29" fillId="0" borderId="0" xfId="42" applyFont="1" applyAlignment="1">
      <alignment horizontal="right"/>
    </xf>
    <xf numFmtId="0" fontId="20" fillId="0" borderId="0" xfId="0" applyFont="1"/>
    <xf numFmtId="0" fontId="0" fillId="0" borderId="0" xfId="0" applyAlignment="1">
      <alignment horizontal="center"/>
    </xf>
    <xf numFmtId="0" fontId="20" fillId="0" borderId="0" xfId="0" quotePrefix="1" applyFont="1"/>
    <xf numFmtId="0" fontId="24" fillId="0" borderId="31" xfId="0" applyFont="1" applyFill="1" applyBorder="1" applyAlignment="1"/>
    <xf numFmtId="0" fontId="24" fillId="0" borderId="31" xfId="0" applyFont="1" applyFill="1" applyBorder="1" applyAlignment="1">
      <alignment wrapText="1"/>
    </xf>
    <xf numFmtId="0" fontId="24" fillId="36" borderId="31" xfId="0" applyFont="1" applyFill="1" applyBorder="1" applyAlignment="1">
      <alignment wrapText="1"/>
    </xf>
    <xf numFmtId="0" fontId="24" fillId="37" borderId="31" xfId="0" applyFont="1" applyFill="1" applyBorder="1" applyAlignment="1">
      <alignment wrapText="1"/>
    </xf>
    <xf numFmtId="0" fontId="28" fillId="36" borderId="31" xfId="0" applyFont="1" applyFill="1" applyBorder="1" applyAlignment="1">
      <alignment wrapText="1"/>
    </xf>
    <xf numFmtId="0" fontId="24" fillId="36" borderId="31" xfId="0" applyFont="1" applyFill="1" applyBorder="1" applyAlignment="1">
      <alignment horizontal="center" wrapText="1"/>
    </xf>
    <xf numFmtId="0" fontId="24" fillId="36" borderId="31" xfId="0" applyFont="1" applyFill="1" applyBorder="1" applyAlignment="1">
      <alignment horizontal="left" wrapText="1"/>
    </xf>
    <xf numFmtId="0" fontId="24" fillId="0" borderId="31" xfId="0" applyFont="1" applyBorder="1" applyAlignment="1">
      <alignment wrapText="1"/>
    </xf>
    <xf numFmtId="14" fontId="24" fillId="36" borderId="31" xfId="0" applyNumberFormat="1" applyFont="1" applyFill="1" applyBorder="1" applyAlignment="1">
      <alignment wrapText="1"/>
    </xf>
    <xf numFmtId="0" fontId="24" fillId="0" borderId="31" xfId="0" applyFont="1" applyFill="1" applyBorder="1" applyAlignment="1">
      <alignment horizontal="center" wrapText="1"/>
    </xf>
    <xf numFmtId="0" fontId="24" fillId="37" borderId="31" xfId="0" applyFont="1" applyFill="1" applyBorder="1" applyAlignment="1">
      <alignment horizontal="center" wrapText="1"/>
    </xf>
    <xf numFmtId="0" fontId="28" fillId="36" borderId="31" xfId="0" applyFont="1" applyFill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31" xfId="0" applyFont="1" applyFill="1" applyBorder="1" applyAlignment="1">
      <alignment horizontal="left" wrapText="1"/>
    </xf>
    <xf numFmtId="0" fontId="24" fillId="37" borderId="31" xfId="0" applyFont="1" applyFill="1" applyBorder="1" applyAlignment="1">
      <alignment horizontal="left" wrapText="1"/>
    </xf>
    <xf numFmtId="0" fontId="28" fillId="36" borderId="31" xfId="0" applyFont="1" applyFill="1" applyBorder="1" applyAlignment="1">
      <alignment horizontal="left" wrapText="1"/>
    </xf>
    <xf numFmtId="16" fontId="24" fillId="36" borderId="31" xfId="0" applyNumberFormat="1" applyFont="1" applyFill="1" applyBorder="1" applyAlignment="1">
      <alignment horizontal="left" wrapText="1"/>
    </xf>
    <xf numFmtId="2" fontId="24" fillId="36" borderId="31" xfId="0" applyNumberFormat="1" applyFont="1" applyFill="1" applyBorder="1" applyAlignment="1">
      <alignment horizontal="left" wrapText="1"/>
    </xf>
    <xf numFmtId="0" fontId="24" fillId="0" borderId="31" xfId="0" applyFont="1" applyBorder="1" applyAlignment="1">
      <alignment horizontal="left" wrapText="1"/>
    </xf>
    <xf numFmtId="14" fontId="24" fillId="36" borderId="31" xfId="0" applyNumberFormat="1" applyFont="1" applyFill="1" applyBorder="1" applyAlignment="1">
      <alignment horizontal="left" wrapText="1"/>
    </xf>
    <xf numFmtId="0" fontId="28" fillId="0" borderId="31" xfId="0" applyFont="1" applyFill="1" applyBorder="1" applyAlignment="1">
      <alignment horizontal="center" wrapText="1"/>
    </xf>
    <xf numFmtId="0" fontId="28" fillId="36" borderId="31" xfId="0" applyFont="1" applyFill="1" applyBorder="1" applyAlignment="1">
      <alignment horizontal="center" vertical="center" wrapText="1"/>
    </xf>
    <xf numFmtId="0" fontId="24" fillId="36" borderId="31" xfId="0" applyFont="1" applyFill="1" applyBorder="1" applyAlignment="1"/>
    <xf numFmtId="0" fontId="28" fillId="37" borderId="31" xfId="0" applyFont="1" applyFill="1" applyBorder="1" applyAlignment="1">
      <alignment horizontal="center" wrapText="1"/>
    </xf>
    <xf numFmtId="0" fontId="24" fillId="37" borderId="31" xfId="0" applyFont="1" applyFill="1" applyBorder="1" applyAlignment="1"/>
    <xf numFmtId="3" fontId="24" fillId="36" borderId="31" xfId="0" applyNumberFormat="1" applyFont="1" applyFill="1" applyBorder="1" applyAlignment="1">
      <alignment horizontal="center" wrapText="1"/>
    </xf>
    <xf numFmtId="0" fontId="28" fillId="36" borderId="31" xfId="0" applyFont="1" applyFill="1" applyBorder="1" applyAlignment="1"/>
    <xf numFmtId="0" fontId="24" fillId="0" borderId="31" xfId="0" applyFont="1" applyBorder="1" applyAlignment="1"/>
    <xf numFmtId="0" fontId="24" fillId="36" borderId="67" xfId="0" applyFont="1" applyFill="1" applyBorder="1" applyAlignment="1">
      <alignment horizontal="center" wrapText="1"/>
    </xf>
    <xf numFmtId="0" fontId="28" fillId="36" borderId="67" xfId="0" applyFont="1" applyFill="1" applyBorder="1" applyAlignment="1">
      <alignment horizontal="center" wrapText="1"/>
    </xf>
    <xf numFmtId="0" fontId="24" fillId="36" borderId="67" xfId="0" applyFont="1" applyFill="1" applyBorder="1" applyAlignment="1">
      <alignment wrapText="1"/>
    </xf>
    <xf numFmtId="49" fontId="24" fillId="36" borderId="31" xfId="0" applyNumberFormat="1" applyFont="1" applyFill="1" applyBorder="1" applyAlignment="1">
      <alignment wrapText="1"/>
    </xf>
    <xf numFmtId="49" fontId="24" fillId="36" borderId="31" xfId="0" applyNumberFormat="1" applyFont="1" applyFill="1" applyBorder="1" applyAlignment="1">
      <alignment horizontal="left" wrapText="1"/>
    </xf>
    <xf numFmtId="4" fontId="24" fillId="36" borderId="31" xfId="0" applyNumberFormat="1" applyFont="1" applyFill="1" applyBorder="1" applyAlignment="1"/>
    <xf numFmtId="4" fontId="24" fillId="0" borderId="31" xfId="0" applyNumberFormat="1" applyFont="1" applyFill="1" applyBorder="1" applyAlignment="1">
      <alignment wrapText="1"/>
    </xf>
    <xf numFmtId="4" fontId="28" fillId="36" borderId="31" xfId="0" applyNumberFormat="1" applyFont="1" applyFill="1" applyBorder="1" applyAlignment="1"/>
    <xf numFmtId="49" fontId="24" fillId="37" borderId="31" xfId="0" applyNumberFormat="1" applyFont="1" applyFill="1" applyBorder="1" applyAlignment="1">
      <alignment wrapText="1"/>
    </xf>
    <xf numFmtId="49" fontId="24" fillId="37" borderId="31" xfId="0" applyNumberFormat="1" applyFont="1" applyFill="1" applyBorder="1" applyAlignment="1">
      <alignment horizontal="left" wrapText="1"/>
    </xf>
    <xf numFmtId="14" fontId="24" fillId="37" borderId="31" xfId="0" applyNumberFormat="1" applyFont="1" applyFill="1" applyBorder="1" applyAlignment="1">
      <alignment horizontal="left" wrapText="1"/>
    </xf>
    <xf numFmtId="166" fontId="24" fillId="36" borderId="31" xfId="0" applyNumberFormat="1" applyFont="1" applyFill="1" applyBorder="1" applyAlignment="1">
      <alignment horizontal="left" wrapText="1"/>
    </xf>
    <xf numFmtId="49" fontId="28" fillId="36" borderId="31" xfId="0" applyNumberFormat="1" applyFont="1" applyFill="1" applyBorder="1" applyAlignment="1">
      <alignment wrapText="1"/>
    </xf>
    <xf numFmtId="49" fontId="28" fillId="36" borderId="31" xfId="0" applyNumberFormat="1" applyFont="1" applyFill="1" applyBorder="1" applyAlignment="1">
      <alignment horizontal="left" wrapText="1"/>
    </xf>
    <xf numFmtId="14" fontId="28" fillId="36" borderId="31" xfId="0" applyNumberFormat="1" applyFont="1" applyFill="1" applyBorder="1" applyAlignment="1">
      <alignment horizontal="left" wrapText="1"/>
    </xf>
    <xf numFmtId="4" fontId="24" fillId="36" borderId="31" xfId="0" applyNumberFormat="1" applyFont="1" applyFill="1" applyBorder="1" applyAlignment="1">
      <alignment wrapText="1"/>
    </xf>
    <xf numFmtId="0" fontId="24" fillId="36" borderId="31" xfId="0" applyFont="1" applyFill="1" applyBorder="1" applyAlignment="1">
      <alignment horizontal="right" wrapText="1"/>
    </xf>
    <xf numFmtId="0" fontId="0" fillId="36" borderId="31" xfId="0" applyFill="1" applyBorder="1"/>
    <xf numFmtId="4" fontId="24" fillId="37" borderId="31" xfId="0" applyNumberFormat="1" applyFont="1" applyFill="1" applyBorder="1" applyAlignment="1">
      <alignment wrapText="1"/>
    </xf>
    <xf numFmtId="4" fontId="24" fillId="0" borderId="31" xfId="0" applyNumberFormat="1" applyFont="1" applyFill="1" applyBorder="1" applyAlignment="1">
      <alignment horizontal="center"/>
    </xf>
    <xf numFmtId="4" fontId="24" fillId="0" borderId="25" xfId="0" applyNumberFormat="1" applyFont="1" applyFill="1" applyBorder="1" applyAlignment="1">
      <alignment horizontal="center"/>
    </xf>
    <xf numFmtId="0" fontId="24" fillId="0" borderId="31" xfId="0" applyFont="1" applyFill="1" applyBorder="1" applyAlignment="1">
      <alignment horizontal="right" wrapText="1"/>
    </xf>
    <xf numFmtId="4" fontId="24" fillId="36" borderId="25" xfId="0" applyNumberFormat="1" applyFont="1" applyFill="1" applyBorder="1" applyAlignment="1">
      <alignment horizontal="center"/>
    </xf>
    <xf numFmtId="0" fontId="28" fillId="36" borderId="31" xfId="0" applyFont="1" applyFill="1" applyBorder="1" applyAlignment="1">
      <alignment horizontal="right" wrapText="1"/>
    </xf>
    <xf numFmtId="0" fontId="24" fillId="37" borderId="31" xfId="0" applyFont="1" applyFill="1" applyBorder="1" applyAlignment="1">
      <alignment horizontal="right" wrapText="1"/>
    </xf>
    <xf numFmtId="4" fontId="28" fillId="36" borderId="25" xfId="0" applyNumberFormat="1" applyFont="1" applyFill="1" applyBorder="1" applyAlignment="1">
      <alignment horizontal="center"/>
    </xf>
    <xf numFmtId="4" fontId="24" fillId="36" borderId="27" xfId="0" applyNumberFormat="1" applyFont="1" applyFill="1" applyBorder="1" applyAlignment="1">
      <alignment horizontal="center"/>
    </xf>
    <xf numFmtId="4" fontId="24" fillId="36" borderId="31" xfId="0" applyNumberFormat="1" applyFont="1" applyFill="1" applyBorder="1" applyAlignment="1">
      <alignment horizontal="center"/>
    </xf>
    <xf numFmtId="0" fontId="24" fillId="36" borderId="25" xfId="0" applyFont="1" applyFill="1" applyBorder="1" applyAlignment="1">
      <alignment horizontal="center" wrapText="1"/>
    </xf>
    <xf numFmtId="0" fontId="24" fillId="36" borderId="27" xfId="0" applyFont="1" applyFill="1" applyBorder="1" applyAlignment="1">
      <alignment horizontal="center" wrapText="1"/>
    </xf>
    <xf numFmtId="16" fontId="24" fillId="36" borderId="31" xfId="0" applyNumberFormat="1" applyFont="1" applyFill="1" applyBorder="1" applyAlignment="1">
      <alignment horizontal="right" wrapText="1"/>
    </xf>
    <xf numFmtId="0" fontId="28" fillId="0" borderId="31" xfId="0" applyFont="1" applyFill="1" applyBorder="1" applyAlignment="1">
      <alignment horizontal="right" wrapText="1"/>
    </xf>
    <xf numFmtId="0" fontId="24" fillId="38" borderId="31" xfId="0" applyFont="1" applyFill="1" applyBorder="1" applyAlignment="1">
      <alignment vertical="center" wrapText="1"/>
    </xf>
    <xf numFmtId="0" fontId="24" fillId="38" borderId="31" xfId="0" applyFont="1" applyFill="1" applyBorder="1" applyAlignment="1"/>
    <xf numFmtId="0" fontId="24" fillId="38" borderId="31" xfId="0" applyFont="1" applyFill="1" applyBorder="1" applyAlignment="1">
      <alignment wrapText="1"/>
    </xf>
    <xf numFmtId="0" fontId="24" fillId="38" borderId="31" xfId="0" applyFont="1" applyFill="1" applyBorder="1" applyAlignment="1">
      <alignment horizontal="center" wrapText="1"/>
    </xf>
    <xf numFmtId="3" fontId="24" fillId="38" borderId="31" xfId="0" applyNumberFormat="1" applyFont="1" applyFill="1" applyBorder="1" applyAlignment="1">
      <alignment horizontal="center" wrapText="1"/>
    </xf>
    <xf numFmtId="166" fontId="28" fillId="38" borderId="31" xfId="0" applyNumberFormat="1" applyFont="1" applyFill="1" applyBorder="1" applyAlignment="1">
      <alignment horizontal="left" wrapText="1"/>
    </xf>
    <xf numFmtId="14" fontId="28" fillId="38" borderId="31" xfId="0" applyNumberFormat="1" applyFont="1" applyFill="1" applyBorder="1" applyAlignment="1">
      <alignment horizontal="left" wrapText="1"/>
    </xf>
    <xf numFmtId="49" fontId="28" fillId="38" borderId="31" xfId="0" applyNumberFormat="1" applyFont="1" applyFill="1" applyBorder="1" applyAlignment="1">
      <alignment horizontal="left" wrapText="1"/>
    </xf>
    <xf numFmtId="14" fontId="24" fillId="38" borderId="31" xfId="0" applyNumberFormat="1" applyFont="1" applyFill="1" applyBorder="1" applyAlignment="1">
      <alignment horizontal="left" wrapText="1"/>
    </xf>
    <xf numFmtId="4" fontId="24" fillId="38" borderId="25" xfId="0" applyNumberFormat="1" applyFont="1" applyFill="1" applyBorder="1" applyAlignment="1">
      <alignment horizontal="center"/>
    </xf>
    <xf numFmtId="4" fontId="24" fillId="38" borderId="31" xfId="0" applyNumberFormat="1" applyFont="1" applyFill="1" applyBorder="1" applyAlignment="1">
      <alignment horizontal="center"/>
    </xf>
    <xf numFmtId="4" fontId="24" fillId="38" borderId="31" xfId="0" applyNumberFormat="1" applyFont="1" applyFill="1" applyBorder="1" applyAlignment="1">
      <alignment horizontal="right" wrapText="1"/>
    </xf>
    <xf numFmtId="0" fontId="24" fillId="38" borderId="31" xfId="0" applyFont="1" applyFill="1" applyBorder="1" applyAlignment="1">
      <alignment horizontal="right" vertical="center" wrapText="1"/>
    </xf>
    <xf numFmtId="0" fontId="0" fillId="38" borderId="31" xfId="0" applyFill="1" applyBorder="1" applyAlignment="1">
      <alignment vertical="center"/>
    </xf>
    <xf numFmtId="0" fontId="0" fillId="38" borderId="31" xfId="0" applyFill="1" applyBorder="1" applyAlignment="1">
      <alignment horizontal="right" vertical="center"/>
    </xf>
    <xf numFmtId="0" fontId="0" fillId="38" borderId="31" xfId="0" applyFill="1" applyBorder="1" applyAlignment="1">
      <alignment vertical="center" wrapText="1"/>
    </xf>
    <xf numFmtId="0" fontId="24" fillId="38" borderId="62" xfId="0" applyFont="1" applyFill="1" applyBorder="1" applyAlignment="1">
      <alignment horizontal="left" vertical="center" wrapText="1"/>
    </xf>
    <xf numFmtId="4" fontId="0" fillId="38" borderId="37" xfId="0" applyNumberFormat="1" applyFill="1" applyBorder="1" applyAlignment="1">
      <alignment horizontal="right" vertical="center"/>
    </xf>
    <xf numFmtId="4" fontId="0" fillId="38" borderId="31" xfId="0" applyNumberFormat="1" applyFill="1" applyBorder="1" applyAlignment="1">
      <alignment horizontal="right" vertical="center"/>
    </xf>
    <xf numFmtId="4" fontId="0" fillId="38" borderId="61" xfId="0" applyNumberFormat="1" applyFill="1" applyBorder="1" applyAlignment="1">
      <alignment horizontal="right" vertical="center"/>
    </xf>
    <xf numFmtId="49" fontId="24" fillId="38" borderId="31" xfId="0" applyNumberFormat="1" applyFont="1" applyFill="1" applyBorder="1" applyAlignment="1">
      <alignment horizontal="left" wrapText="1"/>
    </xf>
    <xf numFmtId="0" fontId="24" fillId="0" borderId="78" xfId="0" applyFont="1" applyFill="1" applyBorder="1" applyAlignment="1">
      <alignment horizontal="right" wrapText="1"/>
    </xf>
    <xf numFmtId="0" fontId="20" fillId="34" borderId="15" xfId="0" applyFont="1" applyFill="1" applyBorder="1" applyAlignment="1">
      <alignment horizontal="center" wrapText="1"/>
    </xf>
    <xf numFmtId="0" fontId="0" fillId="34" borderId="54" xfId="0" applyFill="1" applyBorder="1" applyAlignment="1">
      <alignment horizontal="center"/>
    </xf>
    <xf numFmtId="0" fontId="0" fillId="34" borderId="30" xfId="0" applyFill="1" applyBorder="1" applyAlignment="1">
      <alignment horizontal="right" vertical="center"/>
    </xf>
    <xf numFmtId="0" fontId="20" fillId="34" borderId="59" xfId="0" applyFont="1" applyFill="1" applyBorder="1" applyAlignment="1">
      <alignment horizontal="center" wrapText="1"/>
    </xf>
    <xf numFmtId="4" fontId="0" fillId="34" borderId="21" xfId="0" applyNumberFormat="1" applyFill="1" applyBorder="1" applyAlignment="1">
      <alignment horizontal="right" vertical="center"/>
    </xf>
    <xf numFmtId="3" fontId="28" fillId="36" borderId="31" xfId="0" applyNumberFormat="1" applyFont="1" applyFill="1" applyBorder="1" applyAlignment="1">
      <alignment horizontal="center" wrapText="1"/>
    </xf>
    <xf numFmtId="4" fontId="24" fillId="36" borderId="25" xfId="0" applyNumberFormat="1" applyFont="1" applyFill="1" applyBorder="1" applyAlignment="1">
      <alignment horizontal="center" wrapText="1"/>
    </xf>
    <xf numFmtId="4" fontId="24" fillId="36" borderId="27" xfId="0" applyNumberFormat="1" applyFont="1" applyFill="1" applyBorder="1" applyAlignment="1">
      <alignment horizontal="center" wrapText="1"/>
    </xf>
    <xf numFmtId="4" fontId="24" fillId="36" borderId="31" xfId="0" applyNumberFormat="1" applyFont="1" applyFill="1" applyBorder="1" applyAlignment="1">
      <alignment horizontal="center" wrapText="1"/>
    </xf>
    <xf numFmtId="0" fontId="28" fillId="0" borderId="31" xfId="46" applyFont="1" applyFill="1" applyBorder="1" applyAlignment="1">
      <alignment horizontal="left" vertical="center" wrapText="1"/>
    </xf>
    <xf numFmtId="0" fontId="37" fillId="36" borderId="31" xfId="0" applyFont="1" applyFill="1" applyBorder="1"/>
    <xf numFmtId="4" fontId="24" fillId="36" borderId="30" xfId="0" applyNumberFormat="1" applyFont="1" applyFill="1" applyBorder="1" applyAlignment="1">
      <alignment wrapText="1"/>
    </xf>
    <xf numFmtId="166" fontId="28" fillId="36" borderId="31" xfId="0" applyNumberFormat="1" applyFont="1" applyFill="1" applyBorder="1" applyAlignment="1">
      <alignment horizontal="left" wrapText="1"/>
    </xf>
    <xf numFmtId="4" fontId="0" fillId="0" borderId="0" xfId="0" applyNumberFormat="1"/>
    <xf numFmtId="0" fontId="24" fillId="37" borderId="31" xfId="0" applyFont="1" applyFill="1" applyBorder="1" applyAlignment="1">
      <alignment vertical="center" wrapText="1"/>
    </xf>
    <xf numFmtId="0" fontId="0" fillId="37" borderId="31" xfId="0" applyFill="1" applyBorder="1" applyAlignment="1">
      <alignment vertical="center"/>
    </xf>
    <xf numFmtId="0" fontId="0" fillId="37" borderId="31" xfId="0" applyFill="1" applyBorder="1" applyAlignment="1">
      <alignment horizontal="right" vertical="center"/>
    </xf>
    <xf numFmtId="0" fontId="0" fillId="37" borderId="31" xfId="0" applyFill="1" applyBorder="1" applyAlignment="1">
      <alignment vertical="center" wrapText="1"/>
    </xf>
    <xf numFmtId="0" fontId="24" fillId="37" borderId="62" xfId="0" applyFont="1" applyFill="1" applyBorder="1" applyAlignment="1">
      <alignment horizontal="left" vertical="center" wrapText="1"/>
    </xf>
    <xf numFmtId="4" fontId="0" fillId="37" borderId="31" xfId="0" applyNumberFormat="1" applyFill="1" applyBorder="1" applyAlignment="1">
      <alignment horizontal="right" vertical="center"/>
    </xf>
    <xf numFmtId="4" fontId="0" fillId="37" borderId="61" xfId="0" applyNumberFormat="1" applyFill="1" applyBorder="1" applyAlignment="1">
      <alignment horizontal="right" vertical="center"/>
    </xf>
    <xf numFmtId="0" fontId="0" fillId="37" borderId="0" xfId="0" applyFill="1"/>
    <xf numFmtId="0" fontId="24" fillId="39" borderId="31" xfId="0" applyFont="1" applyFill="1" applyBorder="1" applyAlignment="1">
      <alignment wrapText="1"/>
    </xf>
    <xf numFmtId="0" fontId="24" fillId="40" borderId="31" xfId="0" applyFont="1" applyFill="1" applyBorder="1" applyAlignment="1">
      <alignment horizontal="left" wrapText="1"/>
    </xf>
    <xf numFmtId="0" fontId="28" fillId="40" borderId="31" xfId="0" applyFont="1" applyFill="1" applyBorder="1" applyAlignment="1">
      <alignment horizontal="left" wrapText="1"/>
    </xf>
    <xf numFmtId="16" fontId="24" fillId="40" borderId="31" xfId="0" applyNumberFormat="1" applyFont="1" applyFill="1" applyBorder="1" applyAlignment="1">
      <alignment horizontal="left" wrapText="1"/>
    </xf>
    <xf numFmtId="16" fontId="28" fillId="40" borderId="31" xfId="0" applyNumberFormat="1" applyFont="1" applyFill="1" applyBorder="1" applyAlignment="1">
      <alignment horizontal="left" wrapText="1"/>
    </xf>
    <xf numFmtId="1" fontId="24" fillId="0" borderId="37" xfId="0" applyNumberFormat="1" applyFont="1" applyBorder="1" applyAlignment="1"/>
    <xf numFmtId="1" fontId="24" fillId="0" borderId="29" xfId="0" applyNumberFormat="1" applyFont="1" applyBorder="1" applyAlignment="1"/>
    <xf numFmtId="1" fontId="24" fillId="38" borderId="29" xfId="0" applyNumberFormat="1" applyFont="1" applyFill="1" applyBorder="1" applyAlignment="1"/>
    <xf numFmtId="0" fontId="24" fillId="40" borderId="31" xfId="0" applyFont="1" applyFill="1" applyBorder="1" applyAlignment="1">
      <alignment wrapText="1"/>
    </xf>
    <xf numFmtId="0" fontId="24" fillId="40" borderId="31" xfId="0" applyFont="1" applyFill="1" applyBorder="1" applyAlignment="1">
      <alignment vertical="center" wrapText="1"/>
    </xf>
    <xf numFmtId="4" fontId="24" fillId="37" borderId="31" xfId="0" applyNumberFormat="1" applyFont="1" applyFill="1" applyBorder="1" applyAlignment="1">
      <alignment horizontal="center"/>
    </xf>
    <xf numFmtId="0" fontId="24" fillId="0" borderId="25" xfId="0" applyFont="1" applyFill="1" applyBorder="1" applyAlignment="1">
      <alignment horizontal="center" wrapText="1"/>
    </xf>
    <xf numFmtId="1" fontId="24" fillId="0" borderId="31" xfId="0" applyNumberFormat="1" applyFont="1" applyBorder="1" applyAlignment="1">
      <alignment wrapText="1"/>
    </xf>
    <xf numFmtId="1" fontId="24" fillId="38" borderId="31" xfId="0" applyNumberFormat="1" applyFont="1" applyFill="1" applyBorder="1" applyAlignment="1">
      <alignment wrapText="1"/>
    </xf>
    <xf numFmtId="1" fontId="24" fillId="37" borderId="31" xfId="0" applyNumberFormat="1" applyFont="1" applyFill="1" applyBorder="1" applyAlignment="1">
      <alignment wrapText="1"/>
    </xf>
    <xf numFmtId="0" fontId="40" fillId="0" borderId="31" xfId="0" applyFont="1" applyFill="1" applyBorder="1" applyAlignment="1">
      <alignment wrapText="1"/>
    </xf>
    <xf numFmtId="0" fontId="28" fillId="0" borderId="31" xfId="0" applyFont="1" applyFill="1" applyBorder="1" applyAlignment="1">
      <alignment wrapText="1"/>
    </xf>
    <xf numFmtId="0" fontId="24" fillId="39" borderId="31" xfId="0" applyFont="1" applyFill="1" applyBorder="1" applyAlignment="1">
      <alignment vertical="center" wrapText="1"/>
    </xf>
    <xf numFmtId="0" fontId="24" fillId="36" borderId="31" xfId="0" applyFont="1" applyFill="1" applyBorder="1" applyAlignment="1">
      <alignment vertical="center" wrapText="1"/>
    </xf>
    <xf numFmtId="4" fontId="24" fillId="0" borderId="31" xfId="0" applyNumberFormat="1" applyFont="1" applyBorder="1" applyAlignment="1">
      <alignment horizontal="center"/>
    </xf>
    <xf numFmtId="0" fontId="24" fillId="42" borderId="31" xfId="0" applyFont="1" applyFill="1" applyBorder="1" applyAlignment="1">
      <alignment wrapText="1"/>
    </xf>
    <xf numFmtId="4" fontId="0" fillId="39" borderId="0" xfId="0" applyNumberFormat="1" applyFill="1"/>
    <xf numFmtId="0" fontId="28" fillId="39" borderId="31" xfId="0" applyFont="1" applyFill="1" applyBorder="1" applyAlignment="1">
      <alignment wrapText="1"/>
    </xf>
    <xf numFmtId="0" fontId="28" fillId="36" borderId="25" xfId="0" applyFont="1" applyFill="1" applyBorder="1" applyAlignment="1">
      <alignment horizontal="center" wrapText="1"/>
    </xf>
    <xf numFmtId="1" fontId="24" fillId="36" borderId="31" xfId="0" applyNumberFormat="1" applyFont="1" applyFill="1" applyBorder="1" applyAlignment="1">
      <alignment wrapText="1"/>
    </xf>
    <xf numFmtId="1" fontId="24" fillId="36" borderId="29" xfId="0" applyNumberFormat="1" applyFont="1" applyFill="1" applyBorder="1" applyAlignment="1"/>
    <xf numFmtId="1" fontId="24" fillId="36" borderId="37" xfId="0" applyNumberFormat="1" applyFont="1" applyFill="1" applyBorder="1" applyAlignment="1"/>
    <xf numFmtId="0" fontId="23" fillId="0" borderId="0" xfId="0" applyFont="1" applyAlignment="1">
      <alignment horizontal="center" vertical="center"/>
    </xf>
    <xf numFmtId="0" fontId="0" fillId="0" borderId="0" xfId="0" applyBorder="1"/>
    <xf numFmtId="0" fontId="0" fillId="36" borderId="31" xfId="0" applyFont="1" applyFill="1" applyBorder="1"/>
    <xf numFmtId="14" fontId="24" fillId="36" borderId="31" xfId="0" applyNumberFormat="1" applyFont="1" applyFill="1" applyBorder="1" applyAlignment="1">
      <alignment horizontal="right" wrapText="1"/>
    </xf>
    <xf numFmtId="0" fontId="0" fillId="36" borderId="31" xfId="0" applyFill="1" applyBorder="1" applyAlignment="1">
      <alignment vertical="center"/>
    </xf>
    <xf numFmtId="0" fontId="0" fillId="36" borderId="31" xfId="0" applyFill="1" applyBorder="1" applyAlignment="1">
      <alignment horizontal="right" vertical="center"/>
    </xf>
    <xf numFmtId="0" fontId="0" fillId="36" borderId="31" xfId="0" applyFill="1" applyBorder="1" applyAlignment="1">
      <alignment vertical="center" wrapText="1"/>
    </xf>
    <xf numFmtId="0" fontId="24" fillId="36" borderId="62" xfId="0" applyFont="1" applyFill="1" applyBorder="1" applyAlignment="1">
      <alignment horizontal="left" vertical="center" wrapText="1"/>
    </xf>
    <xf numFmtId="4" fontId="0" fillId="36" borderId="31" xfId="0" applyNumberFormat="1" applyFill="1" applyBorder="1" applyAlignment="1">
      <alignment horizontal="right" vertical="center"/>
    </xf>
    <xf numFmtId="4" fontId="0" fillId="36" borderId="61" xfId="0" applyNumberFormat="1" applyFill="1" applyBorder="1" applyAlignment="1">
      <alignment horizontal="right" vertical="center"/>
    </xf>
    <xf numFmtId="0" fontId="0" fillId="36" borderId="0" xfId="0" applyFill="1"/>
    <xf numFmtId="0" fontId="0" fillId="0" borderId="0" xfId="0" applyFont="1"/>
    <xf numFmtId="4" fontId="24" fillId="0" borderId="27" xfId="0" applyNumberFormat="1" applyFont="1" applyFill="1" applyBorder="1" applyAlignment="1">
      <alignment horizontal="center"/>
    </xf>
    <xf numFmtId="1" fontId="24" fillId="37" borderId="29" xfId="0" applyNumberFormat="1" applyFont="1" applyFill="1" applyBorder="1" applyAlignment="1"/>
    <xf numFmtId="0" fontId="0" fillId="0" borderId="31" xfId="0" applyBorder="1"/>
    <xf numFmtId="4" fontId="24" fillId="36" borderId="67" xfId="0" applyNumberFormat="1" applyFont="1" applyFill="1" applyBorder="1" applyAlignment="1"/>
    <xf numFmtId="16" fontId="24" fillId="36" borderId="67" xfId="0" applyNumberFormat="1" applyFont="1" applyFill="1" applyBorder="1" applyAlignment="1">
      <alignment horizontal="right" wrapText="1"/>
    </xf>
    <xf numFmtId="0" fontId="0" fillId="36" borderId="0" xfId="0" applyFont="1" applyFill="1" applyBorder="1"/>
    <xf numFmtId="0" fontId="24" fillId="0" borderId="67" xfId="0" applyFont="1" applyFill="1" applyBorder="1" applyAlignment="1">
      <alignment wrapText="1"/>
    </xf>
    <xf numFmtId="2" fontId="28" fillId="36" borderId="31" xfId="0" applyNumberFormat="1" applyFont="1" applyFill="1" applyBorder="1" applyAlignment="1">
      <alignment horizontal="left" wrapText="1"/>
    </xf>
    <xf numFmtId="4" fontId="28" fillId="36" borderId="67" xfId="0" applyNumberFormat="1" applyFont="1" applyFill="1" applyBorder="1" applyAlignment="1"/>
    <xf numFmtId="4" fontId="28" fillId="36" borderId="31" xfId="0" applyNumberFormat="1" applyFont="1" applyFill="1" applyBorder="1" applyAlignment="1">
      <alignment wrapText="1"/>
    </xf>
    <xf numFmtId="49" fontId="28" fillId="36" borderId="67" xfId="0" applyNumberFormat="1" applyFont="1" applyFill="1" applyBorder="1" applyAlignment="1">
      <alignment wrapText="1"/>
    </xf>
    <xf numFmtId="0" fontId="28" fillId="41" borderId="31" xfId="0" applyFont="1" applyFill="1" applyBorder="1" applyAlignment="1">
      <alignment wrapText="1"/>
    </xf>
    <xf numFmtId="0" fontId="24" fillId="36" borderId="31" xfId="0" applyFont="1" applyFill="1" applyBorder="1" applyAlignment="1">
      <alignment horizontal="center" vertical="center" wrapText="1"/>
    </xf>
    <xf numFmtId="0" fontId="40" fillId="36" borderId="31" xfId="0" applyFont="1" applyFill="1" applyBorder="1" applyAlignment="1">
      <alignment wrapText="1"/>
    </xf>
    <xf numFmtId="0" fontId="24" fillId="43" borderId="31" xfId="0" applyFont="1" applyFill="1" applyBorder="1" applyAlignment="1">
      <alignment wrapText="1"/>
    </xf>
    <xf numFmtId="0" fontId="40" fillId="43" borderId="31" xfId="0" applyFont="1" applyFill="1" applyBorder="1" applyAlignment="1">
      <alignment wrapText="1"/>
    </xf>
    <xf numFmtId="0" fontId="28" fillId="43" borderId="31" xfId="0" applyFont="1" applyFill="1" applyBorder="1" applyAlignment="1">
      <alignment wrapText="1"/>
    </xf>
    <xf numFmtId="49" fontId="24" fillId="36" borderId="25" xfId="0" applyNumberFormat="1" applyFont="1" applyFill="1" applyBorder="1" applyAlignment="1">
      <alignment horizontal="center" wrapText="1"/>
    </xf>
    <xf numFmtId="0" fontId="0" fillId="0" borderId="0" xfId="0" applyFont="1" applyBorder="1"/>
    <xf numFmtId="3" fontId="24" fillId="36" borderId="30" xfId="0" applyNumberFormat="1" applyFont="1" applyFill="1" applyBorder="1" applyAlignment="1">
      <alignment wrapText="1"/>
    </xf>
    <xf numFmtId="0" fontId="28" fillId="44" borderId="31" xfId="0" applyFont="1" applyFill="1" applyBorder="1" applyAlignment="1">
      <alignment horizontal="center" wrapText="1"/>
    </xf>
    <xf numFmtId="0" fontId="24" fillId="0" borderId="67" xfId="49" applyFont="1" applyBorder="1" applyAlignment="1">
      <alignment horizontal="left" wrapText="1"/>
    </xf>
    <xf numFmtId="0" fontId="28" fillId="0" borderId="31" xfId="0" applyFont="1" applyBorder="1" applyAlignment="1">
      <alignment vertical="center" wrapText="1"/>
    </xf>
    <xf numFmtId="1" fontId="24" fillId="37" borderId="37" xfId="0" applyNumberFormat="1" applyFont="1" applyFill="1" applyBorder="1" applyAlignment="1"/>
    <xf numFmtId="4" fontId="24" fillId="36" borderId="31" xfId="0" applyNumberFormat="1" applyFont="1" applyFill="1" applyBorder="1" applyAlignment="1">
      <alignment horizontal="right"/>
    </xf>
    <xf numFmtId="4" fontId="24" fillId="36" borderId="67" xfId="0" applyNumberFormat="1" applyFont="1" applyFill="1" applyBorder="1" applyAlignment="1">
      <alignment wrapText="1"/>
    </xf>
    <xf numFmtId="4" fontId="24" fillId="37" borderId="31" xfId="0" applyNumberFormat="1" applyFont="1" applyFill="1" applyBorder="1" applyAlignment="1"/>
    <xf numFmtId="4" fontId="24" fillId="38" borderId="31" xfId="0" applyNumberFormat="1" applyFont="1" applyFill="1" applyBorder="1" applyAlignment="1"/>
    <xf numFmtId="4" fontId="24" fillId="36" borderId="30" xfId="0" applyNumberFormat="1" applyFont="1" applyFill="1" applyBorder="1" applyAlignment="1"/>
    <xf numFmtId="4" fontId="24" fillId="36" borderId="31" xfId="0" applyNumberFormat="1" applyFont="1" applyFill="1" applyBorder="1" applyAlignment="1">
      <alignment horizontal="right" wrapText="1"/>
    </xf>
    <xf numFmtId="4" fontId="0" fillId="36" borderId="37" xfId="0" applyNumberFormat="1" applyFill="1" applyBorder="1" applyAlignment="1">
      <alignment horizontal="right" vertical="center"/>
    </xf>
    <xf numFmtId="0" fontId="33" fillId="33" borderId="10" xfId="42" applyFont="1" applyFill="1" applyBorder="1" applyAlignment="1">
      <alignment horizontal="center" vertical="center" wrapText="1"/>
    </xf>
    <xf numFmtId="0" fontId="32" fillId="0" borderId="10" xfId="42" applyFont="1" applyBorder="1" applyAlignment="1">
      <alignment wrapText="1"/>
    </xf>
    <xf numFmtId="0" fontId="36" fillId="0" borderId="0" xfId="42" applyFont="1" applyAlignment="1">
      <alignment horizontal="center"/>
    </xf>
    <xf numFmtId="0" fontId="20" fillId="34" borderId="20" xfId="0" applyFont="1" applyFill="1" applyBorder="1" applyAlignment="1">
      <alignment wrapText="1"/>
    </xf>
    <xf numFmtId="0" fontId="20" fillId="34" borderId="25" xfId="0" applyFont="1" applyFill="1" applyBorder="1" applyAlignment="1">
      <alignment wrapText="1"/>
    </xf>
    <xf numFmtId="0" fontId="20" fillId="34" borderId="15" xfId="0" applyFont="1" applyFill="1" applyBorder="1" applyAlignment="1">
      <alignment wrapText="1"/>
    </xf>
    <xf numFmtId="0" fontId="20" fillId="34" borderId="26" xfId="0" applyFont="1" applyFill="1" applyBorder="1" applyAlignment="1">
      <alignment wrapText="1"/>
    </xf>
    <xf numFmtId="0" fontId="20" fillId="0" borderId="71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24" fillId="0" borderId="28" xfId="0" applyFont="1" applyBorder="1" applyAlignment="1">
      <alignment wrapText="1"/>
    </xf>
    <xf numFmtId="0" fontId="0" fillId="34" borderId="71" xfId="0" applyFill="1" applyBorder="1" applyAlignment="1">
      <alignment horizontal="center" wrapText="1"/>
    </xf>
    <xf numFmtId="0" fontId="0" fillId="34" borderId="28" xfId="0" applyFill="1" applyBorder="1" applyAlignment="1">
      <alignment horizontal="center" wrapText="1"/>
    </xf>
    <xf numFmtId="0" fontId="0" fillId="34" borderId="29" xfId="0" applyFill="1" applyBorder="1" applyAlignment="1">
      <alignment horizontal="center" wrapText="1"/>
    </xf>
    <xf numFmtId="0" fontId="0" fillId="0" borderId="71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48" xfId="0" applyFill="1" applyBorder="1" applyAlignment="1"/>
    <xf numFmtId="0" fontId="0" fillId="0" borderId="15" xfId="0" applyFill="1" applyBorder="1" applyAlignment="1"/>
    <xf numFmtId="0" fontId="0" fillId="0" borderId="49" xfId="0" applyFill="1" applyBorder="1" applyAlignment="1"/>
    <xf numFmtId="0" fontId="20" fillId="34" borderId="77" xfId="0" applyFont="1" applyFill="1" applyBorder="1" applyAlignment="1">
      <alignment wrapText="1"/>
    </xf>
    <xf numFmtId="0" fontId="20" fillId="34" borderId="22" xfId="0" applyFont="1" applyFill="1" applyBorder="1" applyAlignment="1">
      <alignment wrapText="1"/>
    </xf>
    <xf numFmtId="0" fontId="20" fillId="34" borderId="0" xfId="0" applyFont="1" applyFill="1" applyBorder="1" applyAlignment="1">
      <alignment wrapText="1"/>
    </xf>
    <xf numFmtId="0" fontId="20" fillId="0" borderId="60" xfId="0" applyFont="1" applyBorder="1" applyAlignment="1">
      <alignment horizontal="left" vertical="center" wrapText="1"/>
    </xf>
    <xf numFmtId="0" fontId="20" fillId="0" borderId="59" xfId="0" applyFont="1" applyBorder="1" applyAlignment="1">
      <alignment horizontal="left" vertical="center" wrapText="1"/>
    </xf>
    <xf numFmtId="0" fontId="24" fillId="0" borderId="59" xfId="0" applyFont="1" applyBorder="1" applyAlignment="1">
      <alignment wrapText="1"/>
    </xf>
    <xf numFmtId="0" fontId="0" fillId="0" borderId="60" xfId="0" applyBorder="1" applyAlignment="1">
      <alignment horizontal="center" wrapText="1"/>
    </xf>
    <xf numFmtId="0" fontId="0" fillId="0" borderId="59" xfId="0" applyBorder="1" applyAlignment="1">
      <alignment horizontal="center" wrapText="1"/>
    </xf>
    <xf numFmtId="0" fontId="0" fillId="0" borderId="68" xfId="0" applyBorder="1" applyAlignment="1">
      <alignment horizontal="center" wrapText="1"/>
    </xf>
    <xf numFmtId="0" fontId="0" fillId="0" borderId="60" xfId="0" applyFill="1" applyBorder="1" applyAlignment="1"/>
    <xf numFmtId="0" fontId="0" fillId="0" borderId="59" xfId="0" applyFill="1" applyBorder="1" applyAlignment="1"/>
    <xf numFmtId="0" fontId="0" fillId="0" borderId="68" xfId="0" applyFill="1" applyBorder="1" applyAlignment="1"/>
    <xf numFmtId="0" fontId="0" fillId="34" borderId="62" xfId="0" applyFill="1" applyBorder="1" applyAlignment="1">
      <alignment horizontal="center" wrapText="1"/>
    </xf>
    <xf numFmtId="0" fontId="0" fillId="34" borderId="60" xfId="0" applyFill="1" applyBorder="1" applyAlignment="1">
      <alignment horizontal="center" wrapText="1"/>
    </xf>
    <xf numFmtId="0" fontId="0" fillId="34" borderId="59" xfId="0" applyFill="1" applyBorder="1" applyAlignment="1">
      <alignment horizontal="center" wrapText="1"/>
    </xf>
    <xf numFmtId="0" fontId="0" fillId="34" borderId="68" xfId="0" applyFill="1" applyBorder="1" applyAlignment="1">
      <alignment horizontal="center" wrapText="1"/>
    </xf>
    <xf numFmtId="0" fontId="0" fillId="34" borderId="78" xfId="0" applyFill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1" fillId="33" borderId="79" xfId="0" applyFont="1" applyFill="1" applyBorder="1"/>
    <xf numFmtId="0" fontId="21" fillId="33" borderId="20" xfId="0" applyFont="1" applyFill="1" applyBorder="1"/>
    <xf numFmtId="0" fontId="21" fillId="33" borderId="66" xfId="0" applyFont="1" applyFill="1" applyBorder="1"/>
    <xf numFmtId="0" fontId="21" fillId="33" borderId="71" xfId="0" applyFont="1" applyFill="1" applyBorder="1"/>
    <xf numFmtId="0" fontId="21" fillId="33" borderId="28" xfId="0" applyFont="1" applyFill="1" applyBorder="1"/>
    <xf numFmtId="0" fontId="21" fillId="33" borderId="62" xfId="0" applyFont="1" applyFill="1" applyBorder="1"/>
    <xf numFmtId="0" fontId="21" fillId="33" borderId="60" xfId="0" applyFont="1" applyFill="1" applyBorder="1"/>
    <xf numFmtId="0" fontId="21" fillId="33" borderId="59" xfId="0" applyFont="1" applyFill="1" applyBorder="1"/>
    <xf numFmtId="0" fontId="21" fillId="33" borderId="68" xfId="0" applyFont="1" applyFill="1" applyBorder="1"/>
    <xf numFmtId="0" fontId="20" fillId="33" borderId="16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45" xfId="0" applyFont="1" applyFill="1" applyBorder="1" applyAlignment="1">
      <alignment horizontal="center" vertical="center" wrapText="1"/>
    </xf>
    <xf numFmtId="0" fontId="20" fillId="33" borderId="46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30" xfId="0" applyFont="1" applyFill="1" applyBorder="1" applyAlignment="1">
      <alignment horizontal="center" vertical="center" textRotation="90" wrapText="1"/>
    </xf>
    <xf numFmtId="0" fontId="20" fillId="33" borderId="24" xfId="0" applyFont="1" applyFill="1" applyBorder="1" applyAlignment="1">
      <alignment horizontal="center" vertical="center" textRotation="90" wrapText="1"/>
    </xf>
    <xf numFmtId="0" fontId="20" fillId="33" borderId="33" xfId="0" applyFont="1" applyFill="1" applyBorder="1" applyAlignment="1">
      <alignment horizontal="center" vertical="center" wrapText="1"/>
    </xf>
    <xf numFmtId="0" fontId="20" fillId="33" borderId="30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41" xfId="0" applyFont="1" applyFill="1" applyBorder="1" applyAlignment="1">
      <alignment horizontal="center" vertical="center" wrapText="1"/>
    </xf>
    <xf numFmtId="0" fontId="20" fillId="33" borderId="47" xfId="0" applyFont="1" applyFill="1" applyBorder="1" applyAlignment="1">
      <alignment horizontal="center" vertical="center" wrapText="1"/>
    </xf>
    <xf numFmtId="0" fontId="20" fillId="33" borderId="42" xfId="0" applyFont="1" applyFill="1" applyBorder="1" applyAlignment="1">
      <alignment horizontal="center" vertical="center" wrapText="1"/>
    </xf>
    <xf numFmtId="0" fontId="20" fillId="33" borderId="43" xfId="0" applyFont="1" applyFill="1" applyBorder="1" applyAlignment="1">
      <alignment horizontal="center" vertical="center" wrapText="1"/>
    </xf>
    <xf numFmtId="0" fontId="20" fillId="33" borderId="44" xfId="0" applyFont="1" applyFill="1" applyBorder="1" applyAlignment="1">
      <alignment horizontal="center" vertical="center" wrapText="1"/>
    </xf>
    <xf numFmtId="0" fontId="20" fillId="33" borderId="48" xfId="0" applyFont="1" applyFill="1" applyBorder="1" applyAlignment="1">
      <alignment horizontal="center" vertical="center" wrapText="1"/>
    </xf>
    <xf numFmtId="0" fontId="20" fillId="33" borderId="49" xfId="0" applyFont="1" applyFill="1" applyBorder="1" applyAlignment="1">
      <alignment horizontal="center" vertical="center" wrapText="1"/>
    </xf>
    <xf numFmtId="0" fontId="20" fillId="33" borderId="50" xfId="0" applyFont="1" applyFill="1" applyBorder="1" applyAlignment="1">
      <alignment horizontal="center" vertical="center" wrapText="1"/>
    </xf>
    <xf numFmtId="0" fontId="20" fillId="33" borderId="51" xfId="0" applyFont="1" applyFill="1" applyBorder="1" applyAlignment="1">
      <alignment horizontal="center" vertical="center" wrapText="1"/>
    </xf>
    <xf numFmtId="0" fontId="20" fillId="33" borderId="52" xfId="0" applyFont="1" applyFill="1" applyBorder="1" applyAlignment="1">
      <alignment horizontal="center" vertical="center" wrapText="1"/>
    </xf>
    <xf numFmtId="0" fontId="20" fillId="33" borderId="53" xfId="0" applyFont="1" applyFill="1" applyBorder="1" applyAlignment="1">
      <alignment horizontal="center" vertical="center" wrapText="1"/>
    </xf>
    <xf numFmtId="0" fontId="20" fillId="33" borderId="55" xfId="0" applyFont="1" applyFill="1" applyBorder="1" applyAlignment="1">
      <alignment horizontal="center" vertical="center" wrapText="1"/>
    </xf>
    <xf numFmtId="0" fontId="20" fillId="33" borderId="33" xfId="0" applyFont="1" applyFill="1" applyBorder="1" applyAlignment="1">
      <alignment horizontal="center" vertical="center" textRotation="90" wrapText="1"/>
    </xf>
    <xf numFmtId="0" fontId="20" fillId="33" borderId="54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0" fillId="33" borderId="32" xfId="0" applyFont="1" applyFill="1" applyBorder="1" applyAlignment="1">
      <alignment horizontal="center" vertical="center" wrapText="1"/>
    </xf>
    <xf numFmtId="0" fontId="20" fillId="0" borderId="48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34" borderId="79" xfId="0" applyFont="1" applyFill="1" applyBorder="1" applyAlignment="1">
      <alignment wrapText="1"/>
    </xf>
    <xf numFmtId="0" fontId="20" fillId="34" borderId="19" xfId="0" applyFont="1" applyFill="1" applyBorder="1" applyAlignment="1">
      <alignment wrapText="1"/>
    </xf>
    <xf numFmtId="0" fontId="20" fillId="34" borderId="21" xfId="0" applyFont="1" applyFill="1" applyBorder="1" applyAlignment="1">
      <alignment wrapText="1"/>
    </xf>
    <xf numFmtId="0" fontId="20" fillId="34" borderId="79" xfId="0" applyFont="1" applyFill="1" applyBorder="1" applyAlignment="1">
      <alignment horizontal="left" wrapText="1" indent="2"/>
    </xf>
    <xf numFmtId="0" fontId="20" fillId="34" borderId="20" xfId="0" applyFont="1" applyFill="1" applyBorder="1" applyAlignment="1">
      <alignment horizontal="left" wrapText="1" indent="2"/>
    </xf>
    <xf numFmtId="0" fontId="20" fillId="34" borderId="22" xfId="0" applyFont="1" applyFill="1" applyBorder="1" applyAlignment="1">
      <alignment horizontal="left" wrapText="1" indent="2"/>
    </xf>
  </cellXfs>
  <cellStyles count="51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2 2" xfId="46"/>
    <cellStyle name="Обычный 2 3" xfId="47"/>
    <cellStyle name="Обычный 2 4" xfId="50"/>
    <cellStyle name="Обычный 3" xfId="45"/>
    <cellStyle name="Обычный 4" xfId="48"/>
    <cellStyle name="Обычный 5" xfId="49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/>
    <cellStyle name="Финансовый 6" xfId="44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"/>
  <sheetViews>
    <sheetView topLeftCell="A4" zoomScale="80" zoomScaleNormal="80" workbookViewId="0">
      <selection activeCell="C24" sqref="C24"/>
    </sheetView>
  </sheetViews>
  <sheetFormatPr defaultRowHeight="15" x14ac:dyDescent="0.25"/>
  <cols>
    <col min="1" max="1" width="7.85546875" style="1" customWidth="1"/>
    <col min="2" max="2" width="10.7109375" style="1" customWidth="1"/>
    <col min="3" max="3" width="67.42578125" style="2" customWidth="1"/>
    <col min="4" max="4" width="24.42578125" style="1" customWidth="1"/>
    <col min="5" max="16384" width="9.140625" style="1"/>
  </cols>
  <sheetData>
    <row r="1" spans="1:3" x14ac:dyDescent="0.25">
      <c r="C1" s="28" t="s">
        <v>167</v>
      </c>
    </row>
    <row r="4" spans="1:3" ht="15.75" customHeight="1" x14ac:dyDescent="0.25">
      <c r="A4" s="280" t="s">
        <v>164</v>
      </c>
      <c r="B4" s="280"/>
      <c r="C4" s="280"/>
    </row>
    <row r="5" spans="1:3" x14ac:dyDescent="0.25">
      <c r="A5" s="5" t="s">
        <v>66</v>
      </c>
      <c r="B5" s="5" t="s">
        <v>67</v>
      </c>
    </row>
    <row r="6" spans="1:3" s="3" customFormat="1" ht="15.75" customHeight="1" x14ac:dyDescent="0.2">
      <c r="A6" s="278" t="s">
        <v>68</v>
      </c>
      <c r="B6" s="279"/>
      <c r="C6" s="6" t="s">
        <v>69</v>
      </c>
    </row>
    <row r="7" spans="1:3" s="3" customFormat="1" ht="21.75" customHeight="1" x14ac:dyDescent="0.2">
      <c r="A7" s="9"/>
      <c r="B7" s="10">
        <v>1</v>
      </c>
      <c r="C7" s="11" t="s">
        <v>71</v>
      </c>
    </row>
    <row r="8" spans="1:3" s="3" customFormat="1" ht="15" customHeight="1" x14ac:dyDescent="0.2">
      <c r="A8" s="12">
        <v>1</v>
      </c>
      <c r="B8" s="13" t="s">
        <v>72</v>
      </c>
      <c r="C8" s="14" t="s">
        <v>73</v>
      </c>
    </row>
    <row r="9" spans="1:3" s="3" customFormat="1" ht="13.5" customHeight="1" x14ac:dyDescent="0.2">
      <c r="A9" s="15" t="s">
        <v>72</v>
      </c>
      <c r="B9" s="15" t="s">
        <v>74</v>
      </c>
      <c r="C9" s="16" t="s">
        <v>75</v>
      </c>
    </row>
    <row r="10" spans="1:3" s="3" customFormat="1" ht="15.75" customHeight="1" x14ac:dyDescent="0.2">
      <c r="A10" s="15" t="s">
        <v>76</v>
      </c>
      <c r="B10" s="15" t="s">
        <v>77</v>
      </c>
      <c r="C10" s="16" t="s">
        <v>78</v>
      </c>
    </row>
    <row r="11" spans="1:3" s="3" customFormat="1" ht="17.25" customHeight="1" x14ac:dyDescent="0.2">
      <c r="A11" s="15" t="s">
        <v>79</v>
      </c>
      <c r="B11" s="15" t="s">
        <v>80</v>
      </c>
      <c r="C11" s="16" t="s">
        <v>81</v>
      </c>
    </row>
    <row r="12" spans="1:3" s="3" customFormat="1" ht="15.75" customHeight="1" x14ac:dyDescent="0.2">
      <c r="A12" s="15" t="s">
        <v>82</v>
      </c>
      <c r="B12" s="15" t="s">
        <v>83</v>
      </c>
      <c r="C12" s="16" t="s">
        <v>84</v>
      </c>
    </row>
    <row r="13" spans="1:3" s="3" customFormat="1" ht="16.5" customHeight="1" x14ac:dyDescent="0.2">
      <c r="A13" s="15" t="s">
        <v>86</v>
      </c>
      <c r="B13" s="15" t="s">
        <v>76</v>
      </c>
      <c r="C13" s="16" t="s">
        <v>87</v>
      </c>
    </row>
    <row r="14" spans="1:3" s="3" customFormat="1" ht="15" customHeight="1" x14ac:dyDescent="0.2">
      <c r="A14" s="17">
        <v>3</v>
      </c>
      <c r="B14" s="15" t="s">
        <v>79</v>
      </c>
      <c r="C14" s="16" t="s">
        <v>70</v>
      </c>
    </row>
    <row r="15" spans="1:3" s="3" customFormat="1" ht="15.75" customHeight="1" x14ac:dyDescent="0.2">
      <c r="A15" s="15" t="s">
        <v>88</v>
      </c>
      <c r="B15" s="15" t="s">
        <v>89</v>
      </c>
      <c r="C15" s="16" t="s">
        <v>90</v>
      </c>
    </row>
    <row r="16" spans="1:3" s="3" customFormat="1" ht="16.5" customHeight="1" x14ac:dyDescent="0.2">
      <c r="A16" s="15" t="s">
        <v>91</v>
      </c>
      <c r="B16" s="15" t="s">
        <v>92</v>
      </c>
      <c r="C16" s="16" t="s">
        <v>93</v>
      </c>
    </row>
    <row r="17" spans="1:3" s="3" customFormat="1" ht="15" customHeight="1" x14ac:dyDescent="0.2">
      <c r="A17" s="15" t="s">
        <v>94</v>
      </c>
      <c r="B17" s="15" t="s">
        <v>82</v>
      </c>
      <c r="C17" s="16" t="s">
        <v>95</v>
      </c>
    </row>
    <row r="18" spans="1:3" s="3" customFormat="1" ht="15.75" customHeight="1" x14ac:dyDescent="0.2">
      <c r="A18" s="15" t="s">
        <v>96</v>
      </c>
      <c r="B18" s="15" t="s">
        <v>97</v>
      </c>
      <c r="C18" s="16" t="s">
        <v>98</v>
      </c>
    </row>
    <row r="19" spans="1:3" s="3" customFormat="1" ht="12.75" x14ac:dyDescent="0.2">
      <c r="A19" s="15" t="s">
        <v>99</v>
      </c>
      <c r="B19" s="15" t="s">
        <v>100</v>
      </c>
      <c r="C19" s="16" t="s">
        <v>101</v>
      </c>
    </row>
    <row r="20" spans="1:3" s="3" customFormat="1" ht="15" customHeight="1" x14ac:dyDescent="0.2">
      <c r="A20" s="15" t="s">
        <v>102</v>
      </c>
      <c r="B20" s="15" t="s">
        <v>103</v>
      </c>
      <c r="C20" s="16" t="s">
        <v>104</v>
      </c>
    </row>
    <row r="21" spans="1:3" s="3" customFormat="1" ht="15.75" customHeight="1" x14ac:dyDescent="0.2">
      <c r="A21" s="15" t="s">
        <v>105</v>
      </c>
      <c r="B21" s="15" t="s">
        <v>106</v>
      </c>
      <c r="C21" s="16" t="s">
        <v>107</v>
      </c>
    </row>
    <row r="22" spans="1:3" s="3" customFormat="1" ht="16.5" customHeight="1" x14ac:dyDescent="0.2">
      <c r="A22" s="15" t="s">
        <v>108</v>
      </c>
      <c r="B22" s="15" t="s">
        <v>109</v>
      </c>
      <c r="C22" s="16" t="s">
        <v>110</v>
      </c>
    </row>
    <row r="23" spans="1:3" s="3" customFormat="1" ht="15" customHeight="1" x14ac:dyDescent="0.2">
      <c r="A23" s="15" t="s">
        <v>111</v>
      </c>
      <c r="B23" s="15" t="s">
        <v>112</v>
      </c>
      <c r="C23" s="16" t="s">
        <v>113</v>
      </c>
    </row>
    <row r="24" spans="1:3" s="3" customFormat="1" ht="31.5" customHeight="1" x14ac:dyDescent="0.2">
      <c r="A24" s="15" t="s">
        <v>114</v>
      </c>
      <c r="B24" s="15" t="s">
        <v>115</v>
      </c>
      <c r="C24" s="16" t="s">
        <v>116</v>
      </c>
    </row>
    <row r="25" spans="1:3" s="3" customFormat="1" ht="16.5" customHeight="1" x14ac:dyDescent="0.2">
      <c r="A25" s="18" t="s">
        <v>117</v>
      </c>
      <c r="B25" s="15" t="s">
        <v>118</v>
      </c>
      <c r="C25" s="16" t="s">
        <v>85</v>
      </c>
    </row>
    <row r="26" spans="1:3" s="3" customFormat="1" ht="29.25" customHeight="1" x14ac:dyDescent="0.2">
      <c r="A26" s="18" t="s">
        <v>119</v>
      </c>
      <c r="B26" s="19" t="s">
        <v>120</v>
      </c>
      <c r="C26" s="20" t="s">
        <v>166</v>
      </c>
    </row>
    <row r="27" spans="1:3" s="3" customFormat="1" ht="15.75" customHeight="1" x14ac:dyDescent="0.2">
      <c r="A27" s="21" t="s">
        <v>121</v>
      </c>
      <c r="B27" s="22" t="s">
        <v>122</v>
      </c>
      <c r="C27" s="23" t="s">
        <v>123</v>
      </c>
    </row>
    <row r="28" spans="1:3" s="3" customFormat="1" ht="16.5" customHeight="1" x14ac:dyDescent="0.2">
      <c r="A28" s="9"/>
      <c r="B28" s="10">
        <v>2</v>
      </c>
      <c r="C28" s="11" t="s">
        <v>124</v>
      </c>
    </row>
    <row r="29" spans="1:3" s="3" customFormat="1" ht="28.5" customHeight="1" x14ac:dyDescent="0.2">
      <c r="A29" s="24" t="s">
        <v>125</v>
      </c>
      <c r="B29" s="24" t="s">
        <v>126</v>
      </c>
      <c r="C29" s="14" t="s">
        <v>127</v>
      </c>
    </row>
    <row r="30" spans="1:3" s="3" customFormat="1" ht="15.75" customHeight="1" x14ac:dyDescent="0.2">
      <c r="A30" s="9"/>
      <c r="B30" s="10" t="s">
        <v>128</v>
      </c>
      <c r="C30" s="11" t="s">
        <v>129</v>
      </c>
    </row>
    <row r="31" spans="1:3" s="3" customFormat="1" ht="16.5" customHeight="1" x14ac:dyDescent="0.2">
      <c r="A31" s="18" t="s">
        <v>130</v>
      </c>
      <c r="B31" s="18" t="s">
        <v>88</v>
      </c>
      <c r="C31" s="16" t="s">
        <v>131</v>
      </c>
    </row>
    <row r="32" spans="1:3" s="3" customFormat="1" ht="15" customHeight="1" x14ac:dyDescent="0.2">
      <c r="A32" s="18" t="s">
        <v>132</v>
      </c>
      <c r="B32" s="18" t="s">
        <v>133</v>
      </c>
      <c r="C32" s="16" t="s">
        <v>134</v>
      </c>
    </row>
    <row r="33" spans="1:3" s="3" customFormat="1" ht="15.75" customHeight="1" x14ac:dyDescent="0.2">
      <c r="A33" s="18" t="s">
        <v>135</v>
      </c>
      <c r="B33" s="18" t="s">
        <v>136</v>
      </c>
      <c r="C33" s="16" t="s">
        <v>137</v>
      </c>
    </row>
    <row r="34" spans="1:3" s="3" customFormat="1" ht="16.5" customHeight="1" x14ac:dyDescent="0.2">
      <c r="A34" s="18" t="s">
        <v>138</v>
      </c>
      <c r="B34" s="18" t="s">
        <v>91</v>
      </c>
      <c r="C34" s="16" t="s">
        <v>139</v>
      </c>
    </row>
    <row r="35" spans="1:3" s="3" customFormat="1" ht="15" customHeight="1" x14ac:dyDescent="0.2">
      <c r="A35" s="18" t="s">
        <v>140</v>
      </c>
      <c r="B35" s="18" t="s">
        <v>141</v>
      </c>
      <c r="C35" s="16" t="s">
        <v>134</v>
      </c>
    </row>
    <row r="36" spans="1:3" s="3" customFormat="1" ht="15.75" customHeight="1" x14ac:dyDescent="0.2">
      <c r="A36" s="18" t="s">
        <v>142</v>
      </c>
      <c r="B36" s="18" t="s">
        <v>143</v>
      </c>
      <c r="C36" s="16" t="s">
        <v>137</v>
      </c>
    </row>
    <row r="37" spans="1:3" s="3" customFormat="1" ht="16.5" customHeight="1" x14ac:dyDescent="0.2">
      <c r="A37" s="18" t="s">
        <v>144</v>
      </c>
      <c r="B37" s="18" t="s">
        <v>145</v>
      </c>
      <c r="C37" s="16" t="s">
        <v>146</v>
      </c>
    </row>
    <row r="38" spans="1:3" s="3" customFormat="1" ht="15" customHeight="1" x14ac:dyDescent="0.2">
      <c r="A38" s="18" t="s">
        <v>147</v>
      </c>
      <c r="B38" s="18" t="s">
        <v>148</v>
      </c>
      <c r="C38" s="16" t="s">
        <v>134</v>
      </c>
    </row>
    <row r="39" spans="1:3" s="3" customFormat="1" ht="15.75" customHeight="1" x14ac:dyDescent="0.2">
      <c r="A39" s="18" t="s">
        <v>149</v>
      </c>
      <c r="B39" s="18" t="s">
        <v>150</v>
      </c>
      <c r="C39" s="16" t="s">
        <v>151</v>
      </c>
    </row>
    <row r="40" spans="1:3" s="3" customFormat="1" ht="32.25" customHeight="1" x14ac:dyDescent="0.2">
      <c r="A40" s="18" t="s">
        <v>152</v>
      </c>
      <c r="B40" s="18" t="s">
        <v>153</v>
      </c>
      <c r="C40" s="16" t="s">
        <v>154</v>
      </c>
    </row>
    <row r="41" spans="1:3" s="3" customFormat="1" ht="15" customHeight="1" x14ac:dyDescent="0.2">
      <c r="A41" s="18" t="s">
        <v>155</v>
      </c>
      <c r="B41" s="18" t="s">
        <v>156</v>
      </c>
      <c r="C41" s="16" t="s">
        <v>157</v>
      </c>
    </row>
    <row r="42" spans="1:3" s="3" customFormat="1" ht="15.75" customHeight="1" x14ac:dyDescent="0.2">
      <c r="A42" s="25" t="s">
        <v>158</v>
      </c>
      <c r="B42" s="25" t="s">
        <v>159</v>
      </c>
      <c r="C42" s="26" t="s">
        <v>151</v>
      </c>
    </row>
    <row r="43" spans="1:3" s="3" customFormat="1" ht="16.5" customHeight="1" x14ac:dyDescent="0.2">
      <c r="C43" s="27"/>
    </row>
    <row r="44" spans="1:3" s="3" customFormat="1" ht="15" customHeight="1" x14ac:dyDescent="0.2">
      <c r="A44" s="3" t="s">
        <v>160</v>
      </c>
      <c r="C44" s="27"/>
    </row>
    <row r="45" spans="1:3" s="3" customFormat="1" ht="15.75" customHeight="1" x14ac:dyDescent="0.2">
      <c r="A45" s="3" t="s">
        <v>161</v>
      </c>
      <c r="C45" s="27"/>
    </row>
    <row r="46" spans="1:3" ht="16.5" customHeight="1" x14ac:dyDescent="0.25">
      <c r="B46" s="7"/>
    </row>
    <row r="47" spans="1:3" ht="15" customHeight="1" x14ac:dyDescent="0.25">
      <c r="A47" s="7"/>
      <c r="B47" s="4"/>
    </row>
    <row r="48" spans="1:3" ht="15.75" customHeight="1" x14ac:dyDescent="0.25">
      <c r="A48" s="4"/>
      <c r="B48" s="4"/>
    </row>
    <row r="49" spans="1:3" ht="16.5" customHeight="1" x14ac:dyDescent="0.25">
      <c r="A49" s="4"/>
      <c r="B49" s="4"/>
    </row>
    <row r="50" spans="1:3" x14ac:dyDescent="0.25">
      <c r="A50" s="4"/>
      <c r="B50" s="4"/>
    </row>
    <row r="51" spans="1:3" ht="15" customHeight="1" x14ac:dyDescent="0.25">
      <c r="A51" s="4"/>
      <c r="B51" s="4"/>
    </row>
    <row r="52" spans="1:3" ht="15.75" customHeight="1" x14ac:dyDescent="0.25">
      <c r="A52" s="4"/>
      <c r="B52" s="4"/>
    </row>
    <row r="53" spans="1:3" ht="16.5" customHeight="1" x14ac:dyDescent="0.25">
      <c r="B53" s="4"/>
      <c r="C53" s="8"/>
    </row>
    <row r="54" spans="1:3" ht="15" customHeight="1" x14ac:dyDescent="0.25">
      <c r="B54" s="4"/>
      <c r="C54" s="8"/>
    </row>
    <row r="55" spans="1:3" ht="15.75" customHeight="1" x14ac:dyDescent="0.25"/>
    <row r="56" spans="1:3" ht="16.5" customHeight="1" x14ac:dyDescent="0.25"/>
    <row r="57" spans="1:3" ht="15" customHeight="1" x14ac:dyDescent="0.25"/>
    <row r="58" spans="1:3" ht="15.75" customHeight="1" x14ac:dyDescent="0.25"/>
    <row r="60" spans="1:3" ht="15" customHeight="1" x14ac:dyDescent="0.25"/>
    <row r="61" spans="1:3" ht="15.75" customHeight="1" x14ac:dyDescent="0.25"/>
  </sheetData>
  <mergeCells count="2">
    <mergeCell ref="A6:B6"/>
    <mergeCell ref="A4:C4"/>
  </mergeCells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E242"/>
  <sheetViews>
    <sheetView tabSelected="1" view="pageBreakPreview" zoomScale="69" zoomScaleNormal="70" zoomScaleSheetLayoutView="69" workbookViewId="0">
      <selection activeCell="R31" sqref="R31"/>
    </sheetView>
  </sheetViews>
  <sheetFormatPr defaultColWidth="1.140625" defaultRowHeight="15" x14ac:dyDescent="0.25"/>
  <cols>
    <col min="1" max="3" width="6.7109375" customWidth="1"/>
    <col min="4" max="4" width="22.85546875" customWidth="1"/>
    <col min="5" max="5" width="9.5703125" customWidth="1"/>
    <col min="6" max="6" width="14.140625" customWidth="1"/>
    <col min="7" max="7" width="10.42578125" customWidth="1"/>
    <col min="8" max="8" width="8.85546875" customWidth="1"/>
    <col min="9" max="9" width="32.28515625" customWidth="1"/>
    <col min="10" max="10" width="24.7109375" customWidth="1"/>
    <col min="11" max="11" width="6.7109375" customWidth="1"/>
    <col min="12" max="12" width="9.5703125" customWidth="1"/>
    <col min="13" max="13" width="9.28515625" customWidth="1"/>
    <col min="14" max="14" width="13.28515625" customWidth="1"/>
    <col min="15" max="15" width="15.28515625" customWidth="1"/>
    <col min="16" max="16" width="22" customWidth="1"/>
    <col min="17" max="17" width="17.5703125" customWidth="1"/>
    <col min="18" max="18" width="17.7109375" customWidth="1"/>
    <col min="19" max="19" width="17" customWidth="1"/>
    <col min="20" max="20" width="23.7109375" customWidth="1"/>
    <col min="21" max="21" width="14.5703125" customWidth="1"/>
    <col min="22" max="22" width="14.140625" customWidth="1"/>
    <col min="23" max="23" width="12.5703125" customWidth="1"/>
    <col min="24" max="25" width="11.7109375" customWidth="1"/>
    <col min="26" max="26" width="15.5703125" customWidth="1"/>
    <col min="27" max="27" width="14.42578125" customWidth="1"/>
    <col min="28" max="28" width="15.5703125" customWidth="1"/>
    <col min="29" max="29" width="14.140625" customWidth="1"/>
    <col min="30" max="30" width="9.28515625" customWidth="1"/>
    <col min="31" max="31" width="27.42578125" customWidth="1"/>
    <col min="32" max="34" width="11.7109375" customWidth="1"/>
    <col min="35" max="35" width="15" customWidth="1"/>
    <col min="36" max="36" width="14.7109375" customWidth="1"/>
    <col min="37" max="37" width="13.85546875" customWidth="1"/>
    <col min="38" max="38" width="11.7109375" customWidth="1"/>
    <col min="39" max="40" width="21.28515625" customWidth="1"/>
    <col min="41" max="42" width="5.7109375" customWidth="1"/>
    <col min="43" max="43" width="7.5703125" customWidth="1"/>
    <col min="44" max="44" width="7.140625" customWidth="1"/>
    <col min="45" max="45" width="14.42578125" customWidth="1"/>
    <col min="46" max="46" width="15.5703125" customWidth="1"/>
    <col min="47" max="47" width="15" customWidth="1"/>
    <col min="48" max="48" width="13" customWidth="1"/>
    <col min="49" max="49" width="14.140625" customWidth="1"/>
    <col min="50" max="50" width="14.7109375" customWidth="1"/>
    <col min="51" max="52" width="13" customWidth="1"/>
    <col min="53" max="53" width="13.5703125" customWidth="1"/>
    <col min="54" max="55" width="13.85546875" customWidth="1"/>
    <col min="56" max="56" width="15.5703125" customWidth="1"/>
    <col min="57" max="57" width="4.7109375" customWidth="1"/>
  </cols>
  <sheetData>
    <row r="1" spans="1:56" ht="15" customHeight="1" x14ac:dyDescent="0.3">
      <c r="AM1" s="100" t="s">
        <v>188</v>
      </c>
    </row>
    <row r="2" spans="1:56" ht="35.25" customHeight="1" x14ac:dyDescent="0.25">
      <c r="AD2" s="314" t="s">
        <v>197</v>
      </c>
      <c r="AE2" s="315"/>
      <c r="AF2" s="315"/>
      <c r="AG2" s="315"/>
    </row>
    <row r="3" spans="1:56" ht="20.100000000000001" customHeight="1" x14ac:dyDescent="0.25">
      <c r="AD3" s="316" t="s">
        <v>549</v>
      </c>
      <c r="AE3" s="316"/>
      <c r="AF3" s="316"/>
      <c r="AG3" s="316"/>
    </row>
    <row r="4" spans="1:56" ht="23.1" customHeight="1" thickBot="1" x14ac:dyDescent="0.3">
      <c r="B4" s="317" t="s">
        <v>738</v>
      </c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235"/>
      <c r="AJ4" s="235"/>
    </row>
    <row r="5" spans="1:56" ht="15" customHeight="1" x14ac:dyDescent="0.25">
      <c r="B5" s="318" t="s">
        <v>1</v>
      </c>
      <c r="C5" s="319"/>
      <c r="D5" s="319"/>
      <c r="E5" s="319"/>
      <c r="F5" s="320"/>
      <c r="G5" s="101" t="s">
        <v>189</v>
      </c>
      <c r="J5" s="102"/>
      <c r="AD5" s="316" t="s">
        <v>550</v>
      </c>
      <c r="AE5" s="316"/>
      <c r="AF5" s="316"/>
      <c r="AG5" s="316"/>
    </row>
    <row r="6" spans="1:56" ht="15" customHeight="1" x14ac:dyDescent="0.25">
      <c r="B6" s="321" t="s">
        <v>2</v>
      </c>
      <c r="C6" s="322"/>
      <c r="D6" s="322"/>
      <c r="E6" s="322"/>
      <c r="F6" s="323"/>
      <c r="G6" s="101" t="s">
        <v>190</v>
      </c>
      <c r="J6" s="102"/>
      <c r="AD6" t="s">
        <v>739</v>
      </c>
    </row>
    <row r="7" spans="1:56" ht="15" customHeight="1" x14ac:dyDescent="0.25">
      <c r="B7" s="321" t="s">
        <v>3</v>
      </c>
      <c r="C7" s="322"/>
      <c r="D7" s="322"/>
      <c r="E7" s="322"/>
      <c r="F7" s="323"/>
      <c r="G7" s="101" t="s">
        <v>191</v>
      </c>
      <c r="J7" s="102"/>
    </row>
    <row r="8" spans="1:56" ht="15" customHeight="1" x14ac:dyDescent="0.25">
      <c r="B8" s="321" t="s">
        <v>4</v>
      </c>
      <c r="C8" s="322"/>
      <c r="D8" s="322"/>
      <c r="E8" s="322"/>
      <c r="F8" s="323"/>
      <c r="G8" s="101" t="s">
        <v>192</v>
      </c>
      <c r="J8" s="102"/>
    </row>
    <row r="9" spans="1:56" ht="15" customHeight="1" x14ac:dyDescent="0.25">
      <c r="B9" s="321" t="s">
        <v>5</v>
      </c>
      <c r="C9" s="322"/>
      <c r="D9" s="322"/>
      <c r="E9" s="322"/>
      <c r="F9" s="323"/>
      <c r="G9" s="103" t="s">
        <v>193</v>
      </c>
      <c r="J9" s="102"/>
    </row>
    <row r="10" spans="1:56" ht="15" customHeight="1" x14ac:dyDescent="0.25">
      <c r="B10" s="321" t="s">
        <v>6</v>
      </c>
      <c r="C10" s="322"/>
      <c r="D10" s="322"/>
      <c r="E10" s="322"/>
      <c r="F10" s="323"/>
      <c r="G10" s="103" t="s">
        <v>194</v>
      </c>
      <c r="J10" s="102"/>
    </row>
    <row r="11" spans="1:56" ht="15" customHeight="1" x14ac:dyDescent="0.25">
      <c r="B11" s="321" t="s">
        <v>7</v>
      </c>
      <c r="C11" s="322"/>
      <c r="D11" s="322"/>
      <c r="E11" s="322"/>
      <c r="F11" s="323"/>
      <c r="G11" s="103" t="s">
        <v>195</v>
      </c>
      <c r="J11" s="102"/>
    </row>
    <row r="12" spans="1:56" ht="15" customHeight="1" x14ac:dyDescent="0.25">
      <c r="B12" s="321" t="s">
        <v>8</v>
      </c>
      <c r="C12" s="322"/>
      <c r="D12" s="322"/>
      <c r="E12" s="322"/>
      <c r="F12" s="323"/>
      <c r="G12" s="101" t="s">
        <v>196</v>
      </c>
      <c r="J12" s="102"/>
    </row>
    <row r="13" spans="1:56" ht="15" customHeight="1" thickBot="1" x14ac:dyDescent="0.3">
      <c r="B13" s="324" t="s">
        <v>9</v>
      </c>
      <c r="C13" s="325"/>
      <c r="D13" s="325"/>
      <c r="E13" s="325"/>
      <c r="F13" s="326"/>
      <c r="G13" s="29"/>
      <c r="J13" s="102"/>
    </row>
    <row r="14" spans="1:56" ht="15" customHeight="1" thickBot="1" x14ac:dyDescent="0.3"/>
    <row r="15" spans="1:56" ht="15" customHeight="1" x14ac:dyDescent="0.25">
      <c r="A15" s="327" t="s">
        <v>10</v>
      </c>
      <c r="B15" s="327" t="s">
        <v>11</v>
      </c>
      <c r="C15" s="327" t="s">
        <v>12</v>
      </c>
      <c r="D15" s="327" t="s">
        <v>13</v>
      </c>
      <c r="E15" s="327" t="s">
        <v>14</v>
      </c>
      <c r="F15" s="327" t="s">
        <v>15</v>
      </c>
      <c r="G15" s="327" t="s">
        <v>16</v>
      </c>
      <c r="H15" s="327" t="s">
        <v>17</v>
      </c>
      <c r="I15" s="327" t="s">
        <v>18</v>
      </c>
      <c r="J15" s="327" t="s">
        <v>19</v>
      </c>
      <c r="K15" s="329" t="s">
        <v>20</v>
      </c>
      <c r="L15" s="330"/>
      <c r="M15" s="327" t="s">
        <v>21</v>
      </c>
      <c r="N15" s="329" t="s">
        <v>22</v>
      </c>
      <c r="O15" s="330"/>
      <c r="P15" s="327" t="s">
        <v>23</v>
      </c>
      <c r="Q15" s="330" t="s">
        <v>24</v>
      </c>
      <c r="R15" s="330" t="s">
        <v>168</v>
      </c>
      <c r="S15" s="330" t="s">
        <v>25</v>
      </c>
      <c r="T15" s="327" t="s">
        <v>169</v>
      </c>
      <c r="U15" s="327" t="s">
        <v>26</v>
      </c>
      <c r="V15" s="327" t="s">
        <v>170</v>
      </c>
      <c r="W15" s="327" t="s">
        <v>30</v>
      </c>
      <c r="X15" s="327" t="s">
        <v>27</v>
      </c>
      <c r="Y15" s="327" t="s">
        <v>28</v>
      </c>
      <c r="Z15" s="327" t="s">
        <v>29</v>
      </c>
      <c r="AA15" s="329" t="s">
        <v>48</v>
      </c>
      <c r="AB15" s="339"/>
      <c r="AC15" s="330"/>
      <c r="AD15" s="327" t="s">
        <v>31</v>
      </c>
      <c r="AE15" s="327" t="s">
        <v>56</v>
      </c>
      <c r="AF15" s="327" t="s">
        <v>171</v>
      </c>
      <c r="AG15" s="327" t="s">
        <v>32</v>
      </c>
      <c r="AH15" s="327" t="s">
        <v>33</v>
      </c>
      <c r="AI15" s="327" t="s">
        <v>34</v>
      </c>
      <c r="AJ15" s="327" t="s">
        <v>35</v>
      </c>
      <c r="AK15" s="327" t="s">
        <v>36</v>
      </c>
      <c r="AL15" s="327" t="s">
        <v>172</v>
      </c>
      <c r="AM15" s="327" t="s">
        <v>37</v>
      </c>
      <c r="AN15" s="327" t="s">
        <v>163</v>
      </c>
      <c r="AO15" s="329" t="s">
        <v>64</v>
      </c>
      <c r="AP15" s="339"/>
      <c r="AQ15" s="339"/>
      <c r="AR15" s="330"/>
      <c r="AS15" s="342" t="s">
        <v>173</v>
      </c>
      <c r="AT15" s="344" t="s">
        <v>174</v>
      </c>
      <c r="AU15" s="345"/>
      <c r="AV15" s="345"/>
      <c r="AW15" s="345"/>
      <c r="AX15" s="345"/>
      <c r="AY15" s="345"/>
      <c r="AZ15" s="345"/>
      <c r="BA15" s="345"/>
      <c r="BB15" s="345"/>
      <c r="BC15" s="345"/>
      <c r="BD15" s="346"/>
    </row>
    <row r="16" spans="1:56" ht="23.25" customHeight="1" x14ac:dyDescent="0.25">
      <c r="A16" s="328"/>
      <c r="B16" s="328"/>
      <c r="C16" s="328"/>
      <c r="D16" s="328"/>
      <c r="E16" s="328"/>
      <c r="F16" s="328"/>
      <c r="G16" s="328"/>
      <c r="H16" s="328"/>
      <c r="I16" s="328"/>
      <c r="J16" s="328"/>
      <c r="K16" s="331"/>
      <c r="L16" s="332"/>
      <c r="M16" s="328"/>
      <c r="N16" s="331"/>
      <c r="O16" s="332"/>
      <c r="P16" s="328"/>
      <c r="Q16" s="332"/>
      <c r="R16" s="332"/>
      <c r="S16" s="332"/>
      <c r="T16" s="328"/>
      <c r="U16" s="328"/>
      <c r="V16" s="328"/>
      <c r="W16" s="328"/>
      <c r="X16" s="328"/>
      <c r="Y16" s="328"/>
      <c r="Z16" s="328"/>
      <c r="AA16" s="331"/>
      <c r="AB16" s="340"/>
      <c r="AC16" s="332"/>
      <c r="AD16" s="328"/>
      <c r="AE16" s="328"/>
      <c r="AF16" s="328"/>
      <c r="AG16" s="328"/>
      <c r="AH16" s="328"/>
      <c r="AI16" s="328"/>
      <c r="AJ16" s="328"/>
      <c r="AK16" s="328"/>
      <c r="AL16" s="328"/>
      <c r="AM16" s="328"/>
      <c r="AN16" s="328"/>
      <c r="AO16" s="331"/>
      <c r="AP16" s="340"/>
      <c r="AQ16" s="340"/>
      <c r="AR16" s="332"/>
      <c r="AS16" s="343"/>
      <c r="AT16" s="347"/>
      <c r="AU16" s="341"/>
      <c r="AV16" s="341"/>
      <c r="AW16" s="341"/>
      <c r="AX16" s="341"/>
      <c r="AY16" s="341"/>
      <c r="AZ16" s="341"/>
      <c r="BA16" s="341"/>
      <c r="BB16" s="341"/>
      <c r="BC16" s="341"/>
      <c r="BD16" s="348"/>
    </row>
    <row r="17" spans="1:57" ht="36" customHeight="1" x14ac:dyDescent="0.25">
      <c r="A17" s="328"/>
      <c r="B17" s="328"/>
      <c r="C17" s="328"/>
      <c r="D17" s="328"/>
      <c r="E17" s="328"/>
      <c r="F17" s="328"/>
      <c r="G17" s="328"/>
      <c r="H17" s="328"/>
      <c r="I17" s="328"/>
      <c r="J17" s="328"/>
      <c r="K17" s="333"/>
      <c r="L17" s="334"/>
      <c r="M17" s="328"/>
      <c r="N17" s="333"/>
      <c r="O17" s="334"/>
      <c r="P17" s="328"/>
      <c r="Q17" s="332"/>
      <c r="R17" s="332"/>
      <c r="S17" s="332"/>
      <c r="T17" s="328"/>
      <c r="U17" s="328"/>
      <c r="V17" s="328"/>
      <c r="W17" s="328"/>
      <c r="X17" s="328"/>
      <c r="Y17" s="328"/>
      <c r="Z17" s="328"/>
      <c r="AA17" s="333"/>
      <c r="AB17" s="341"/>
      <c r="AC17" s="334"/>
      <c r="AD17" s="328"/>
      <c r="AE17" s="328"/>
      <c r="AF17" s="328"/>
      <c r="AG17" s="328"/>
      <c r="AH17" s="328"/>
      <c r="AI17" s="328"/>
      <c r="AJ17" s="328"/>
      <c r="AK17" s="328"/>
      <c r="AL17" s="328"/>
      <c r="AM17" s="328"/>
      <c r="AN17" s="328"/>
      <c r="AO17" s="333"/>
      <c r="AP17" s="341"/>
      <c r="AQ17" s="341"/>
      <c r="AR17" s="334"/>
      <c r="AS17" s="343"/>
      <c r="AT17" s="349" t="s">
        <v>175</v>
      </c>
      <c r="AU17" s="350"/>
      <c r="AV17" s="350"/>
      <c r="AW17" s="350"/>
      <c r="AX17" s="351"/>
      <c r="AY17" s="349" t="s">
        <v>176</v>
      </c>
      <c r="AZ17" s="350"/>
      <c r="BA17" s="350"/>
      <c r="BB17" s="350"/>
      <c r="BC17" s="351"/>
      <c r="BD17" s="352" t="s">
        <v>177</v>
      </c>
    </row>
    <row r="18" spans="1:57" ht="15" customHeight="1" x14ac:dyDescent="0.25">
      <c r="A18" s="328"/>
      <c r="B18" s="328"/>
      <c r="C18" s="328"/>
      <c r="D18" s="328"/>
      <c r="E18" s="328"/>
      <c r="F18" s="328"/>
      <c r="G18" s="328"/>
      <c r="H18" s="328"/>
      <c r="I18" s="328"/>
      <c r="J18" s="328"/>
      <c r="K18" s="335" t="s">
        <v>38</v>
      </c>
      <c r="L18" s="335" t="s">
        <v>39</v>
      </c>
      <c r="M18" s="328"/>
      <c r="N18" s="335" t="s">
        <v>40</v>
      </c>
      <c r="O18" s="335" t="s">
        <v>39</v>
      </c>
      <c r="P18" s="328"/>
      <c r="Q18" s="332"/>
      <c r="R18" s="332"/>
      <c r="S18" s="332"/>
      <c r="T18" s="328"/>
      <c r="U18" s="328"/>
      <c r="V18" s="328"/>
      <c r="W18" s="328"/>
      <c r="X18" s="328"/>
      <c r="Y18" s="328"/>
      <c r="Z18" s="328"/>
      <c r="AA18" s="335" t="s">
        <v>41</v>
      </c>
      <c r="AB18" s="335" t="s">
        <v>42</v>
      </c>
      <c r="AC18" s="335" t="s">
        <v>43</v>
      </c>
      <c r="AD18" s="328"/>
      <c r="AE18" s="328"/>
      <c r="AF18" s="328"/>
      <c r="AG18" s="328"/>
      <c r="AH18" s="328"/>
      <c r="AI18" s="328"/>
      <c r="AJ18" s="328"/>
      <c r="AK18" s="328"/>
      <c r="AL18" s="328"/>
      <c r="AM18" s="328"/>
      <c r="AN18" s="328"/>
      <c r="AO18" s="335" t="s">
        <v>65</v>
      </c>
      <c r="AP18" s="335" t="s">
        <v>61</v>
      </c>
      <c r="AQ18" s="335" t="s">
        <v>62</v>
      </c>
      <c r="AR18" s="335" t="s">
        <v>63</v>
      </c>
      <c r="AS18" s="343"/>
      <c r="AT18" s="355" t="s">
        <v>178</v>
      </c>
      <c r="AU18" s="338" t="s">
        <v>179</v>
      </c>
      <c r="AV18" s="338" t="s">
        <v>180</v>
      </c>
      <c r="AW18" s="338" t="s">
        <v>181</v>
      </c>
      <c r="AX18" s="338" t="s">
        <v>182</v>
      </c>
      <c r="AY18" s="338" t="s">
        <v>178</v>
      </c>
      <c r="AZ18" s="338" t="s">
        <v>179</v>
      </c>
      <c r="BA18" s="338" t="s">
        <v>180</v>
      </c>
      <c r="BB18" s="338" t="s">
        <v>181</v>
      </c>
      <c r="BC18" s="338" t="s">
        <v>182</v>
      </c>
      <c r="BD18" s="352"/>
    </row>
    <row r="19" spans="1:57" ht="15" customHeight="1" x14ac:dyDescent="0.25">
      <c r="A19" s="328"/>
      <c r="B19" s="328"/>
      <c r="C19" s="328"/>
      <c r="D19" s="328"/>
      <c r="E19" s="328"/>
      <c r="F19" s="328"/>
      <c r="G19" s="328"/>
      <c r="H19" s="328"/>
      <c r="I19" s="328"/>
      <c r="J19" s="328"/>
      <c r="K19" s="336"/>
      <c r="L19" s="336"/>
      <c r="M19" s="328"/>
      <c r="N19" s="336"/>
      <c r="O19" s="336"/>
      <c r="P19" s="328"/>
      <c r="Q19" s="332"/>
      <c r="R19" s="332"/>
      <c r="S19" s="332"/>
      <c r="T19" s="328"/>
      <c r="U19" s="328"/>
      <c r="V19" s="328"/>
      <c r="W19" s="328"/>
      <c r="X19" s="328"/>
      <c r="Y19" s="328"/>
      <c r="Z19" s="328"/>
      <c r="AA19" s="336"/>
      <c r="AB19" s="336"/>
      <c r="AC19" s="336"/>
      <c r="AD19" s="328"/>
      <c r="AE19" s="328"/>
      <c r="AF19" s="328"/>
      <c r="AG19" s="328"/>
      <c r="AH19" s="328"/>
      <c r="AI19" s="328"/>
      <c r="AJ19" s="328"/>
      <c r="AK19" s="328"/>
      <c r="AL19" s="328"/>
      <c r="AM19" s="328"/>
      <c r="AN19" s="328"/>
      <c r="AO19" s="336"/>
      <c r="AP19" s="336"/>
      <c r="AQ19" s="336"/>
      <c r="AR19" s="336"/>
      <c r="AS19" s="343"/>
      <c r="AT19" s="356"/>
      <c r="AU19" s="328"/>
      <c r="AV19" s="328"/>
      <c r="AW19" s="328"/>
      <c r="AX19" s="328"/>
      <c r="AY19" s="328"/>
      <c r="AZ19" s="328"/>
      <c r="BA19" s="328"/>
      <c r="BB19" s="328"/>
      <c r="BC19" s="328"/>
      <c r="BD19" s="352"/>
    </row>
    <row r="20" spans="1:57" ht="15" customHeight="1" x14ac:dyDescent="0.25">
      <c r="A20" s="328"/>
      <c r="B20" s="328"/>
      <c r="C20" s="328"/>
      <c r="D20" s="328"/>
      <c r="E20" s="328"/>
      <c r="F20" s="328"/>
      <c r="G20" s="328"/>
      <c r="H20" s="328"/>
      <c r="I20" s="328"/>
      <c r="J20" s="328"/>
      <c r="K20" s="336"/>
      <c r="L20" s="336"/>
      <c r="M20" s="328"/>
      <c r="N20" s="336"/>
      <c r="O20" s="336"/>
      <c r="P20" s="328"/>
      <c r="Q20" s="332"/>
      <c r="R20" s="332"/>
      <c r="S20" s="332"/>
      <c r="T20" s="328"/>
      <c r="U20" s="328"/>
      <c r="V20" s="328"/>
      <c r="W20" s="328"/>
      <c r="X20" s="328"/>
      <c r="Y20" s="328"/>
      <c r="Z20" s="328"/>
      <c r="AA20" s="336"/>
      <c r="AB20" s="336"/>
      <c r="AC20" s="336"/>
      <c r="AD20" s="328"/>
      <c r="AE20" s="328"/>
      <c r="AF20" s="328"/>
      <c r="AG20" s="328"/>
      <c r="AH20" s="328"/>
      <c r="AI20" s="328"/>
      <c r="AJ20" s="328"/>
      <c r="AK20" s="328"/>
      <c r="AL20" s="328"/>
      <c r="AM20" s="328"/>
      <c r="AN20" s="328"/>
      <c r="AO20" s="336"/>
      <c r="AP20" s="336"/>
      <c r="AQ20" s="336"/>
      <c r="AR20" s="336"/>
      <c r="AS20" s="343"/>
      <c r="AT20" s="356"/>
      <c r="AU20" s="328"/>
      <c r="AV20" s="328"/>
      <c r="AW20" s="328"/>
      <c r="AX20" s="328"/>
      <c r="AY20" s="328"/>
      <c r="AZ20" s="328"/>
      <c r="BA20" s="328"/>
      <c r="BB20" s="328"/>
      <c r="BC20" s="328"/>
      <c r="BD20" s="352"/>
    </row>
    <row r="21" spans="1:57" ht="21" customHeight="1" thickBot="1" x14ac:dyDescent="0.3">
      <c r="A21" s="328"/>
      <c r="B21" s="328"/>
      <c r="C21" s="328"/>
      <c r="D21" s="328"/>
      <c r="E21" s="328"/>
      <c r="F21" s="328"/>
      <c r="G21" s="328"/>
      <c r="H21" s="328"/>
      <c r="I21" s="328"/>
      <c r="J21" s="328"/>
      <c r="K21" s="336"/>
      <c r="L21" s="336"/>
      <c r="M21" s="328"/>
      <c r="N21" s="336"/>
      <c r="O21" s="336"/>
      <c r="P21" s="328"/>
      <c r="Q21" s="332"/>
      <c r="R21" s="332"/>
      <c r="S21" s="332"/>
      <c r="T21" s="337"/>
      <c r="U21" s="328"/>
      <c r="V21" s="328"/>
      <c r="W21" s="328"/>
      <c r="X21" s="328"/>
      <c r="Y21" s="328"/>
      <c r="Z21" s="328"/>
      <c r="AA21" s="336"/>
      <c r="AB21" s="336"/>
      <c r="AC21" s="336"/>
      <c r="AD21" s="328"/>
      <c r="AE21" s="328"/>
      <c r="AF21" s="328"/>
      <c r="AG21" s="328"/>
      <c r="AH21" s="328"/>
      <c r="AI21" s="328"/>
      <c r="AJ21" s="328"/>
      <c r="AK21" s="328"/>
      <c r="AL21" s="328"/>
      <c r="AM21" s="328"/>
      <c r="AN21" s="328"/>
      <c r="AO21" s="354"/>
      <c r="AP21" s="354"/>
      <c r="AQ21" s="354"/>
      <c r="AR21" s="354"/>
      <c r="AS21" s="343"/>
      <c r="AT21" s="357"/>
      <c r="AU21" s="337"/>
      <c r="AV21" s="337"/>
      <c r="AW21" s="337"/>
      <c r="AX21" s="337"/>
      <c r="AY21" s="337"/>
      <c r="AZ21" s="337"/>
      <c r="BA21" s="337"/>
      <c r="BB21" s="337"/>
      <c r="BC21" s="337"/>
      <c r="BD21" s="353"/>
    </row>
    <row r="22" spans="1:57" ht="15.75" customHeight="1" thickBot="1" x14ac:dyDescent="0.3">
      <c r="A22" s="30">
        <v>1</v>
      </c>
      <c r="B22" s="30">
        <v>2</v>
      </c>
      <c r="C22" s="31">
        <v>3</v>
      </c>
      <c r="D22" s="31">
        <v>4</v>
      </c>
      <c r="E22" s="31">
        <v>5</v>
      </c>
      <c r="F22" s="31">
        <v>6</v>
      </c>
      <c r="G22" s="32">
        <v>7</v>
      </c>
      <c r="H22" s="32">
        <v>8</v>
      </c>
      <c r="I22" s="32">
        <v>9</v>
      </c>
      <c r="J22" s="32">
        <v>10</v>
      </c>
      <c r="K22" s="32">
        <v>11</v>
      </c>
      <c r="L22" s="32">
        <v>12</v>
      </c>
      <c r="M22" s="32">
        <v>13</v>
      </c>
      <c r="N22" s="32">
        <v>14</v>
      </c>
      <c r="O22" s="32">
        <v>15</v>
      </c>
      <c r="P22" s="32">
        <v>16</v>
      </c>
      <c r="Q22" s="32">
        <v>17</v>
      </c>
      <c r="R22" s="32" t="s">
        <v>140</v>
      </c>
      <c r="S22" s="32">
        <v>18</v>
      </c>
      <c r="T22" s="32">
        <v>19</v>
      </c>
      <c r="U22" s="32">
        <v>20</v>
      </c>
      <c r="V22" s="32">
        <v>21</v>
      </c>
      <c r="W22" s="32">
        <v>22</v>
      </c>
      <c r="X22" s="32">
        <v>23</v>
      </c>
      <c r="Y22" s="32">
        <v>24</v>
      </c>
      <c r="Z22" s="32">
        <v>25</v>
      </c>
      <c r="AA22" s="31">
        <v>26</v>
      </c>
      <c r="AB22" s="31">
        <v>27</v>
      </c>
      <c r="AC22" s="31">
        <v>28</v>
      </c>
      <c r="AD22" s="31">
        <v>29</v>
      </c>
      <c r="AE22" s="31">
        <v>30</v>
      </c>
      <c r="AF22" s="31">
        <v>31</v>
      </c>
      <c r="AG22" s="31">
        <v>32</v>
      </c>
      <c r="AH22" s="31">
        <v>33</v>
      </c>
      <c r="AI22" s="31">
        <v>34</v>
      </c>
      <c r="AJ22" s="31">
        <v>35</v>
      </c>
      <c r="AK22" s="31">
        <v>36</v>
      </c>
      <c r="AL22" s="31">
        <v>37</v>
      </c>
      <c r="AM22" s="33">
        <v>38</v>
      </c>
      <c r="AN22" s="32">
        <v>39</v>
      </c>
      <c r="AO22" s="32">
        <v>40</v>
      </c>
      <c r="AP22" s="31">
        <v>41</v>
      </c>
      <c r="AQ22" s="31">
        <v>42</v>
      </c>
      <c r="AR22" s="31">
        <v>43</v>
      </c>
      <c r="AS22" s="34">
        <v>44</v>
      </c>
      <c r="AT22" s="30">
        <v>45</v>
      </c>
      <c r="AU22" s="35">
        <v>46</v>
      </c>
      <c r="AV22" s="35">
        <v>47</v>
      </c>
      <c r="AW22" s="31">
        <v>48</v>
      </c>
      <c r="AX22" s="31">
        <v>49</v>
      </c>
      <c r="AY22" s="35">
        <v>50</v>
      </c>
      <c r="AZ22" s="35">
        <v>51</v>
      </c>
      <c r="BA22" s="31">
        <v>52</v>
      </c>
      <c r="BB22" s="31">
        <v>53</v>
      </c>
      <c r="BC22" s="31">
        <v>54</v>
      </c>
      <c r="BD22" s="34">
        <v>55</v>
      </c>
    </row>
    <row r="23" spans="1:57" ht="15.75" customHeight="1" x14ac:dyDescent="0.25">
      <c r="A23" s="360" t="s">
        <v>187</v>
      </c>
      <c r="B23" s="281"/>
      <c r="C23" s="281"/>
      <c r="D23" s="281"/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1"/>
      <c r="AJ23" s="281"/>
      <c r="AK23" s="281"/>
      <c r="AL23" s="281"/>
      <c r="AM23" s="64" t="s">
        <v>538</v>
      </c>
      <c r="AN23" s="99"/>
      <c r="AO23" s="361"/>
      <c r="AP23" s="281"/>
      <c r="AQ23" s="281"/>
      <c r="AR23" s="362"/>
      <c r="AS23" s="62"/>
      <c r="AT23" s="61"/>
      <c r="AU23" s="60"/>
      <c r="AV23" s="60"/>
      <c r="AW23" s="60"/>
      <c r="AX23" s="60"/>
      <c r="AY23" s="60"/>
      <c r="AZ23" s="60"/>
      <c r="BA23" s="60"/>
      <c r="BB23" s="60"/>
      <c r="BC23" s="60"/>
      <c r="BD23" s="59"/>
    </row>
    <row r="24" spans="1:57" ht="31.5" customHeight="1" x14ac:dyDescent="0.25">
      <c r="A24" s="213">
        <v>2025</v>
      </c>
      <c r="B24" s="214">
        <v>1</v>
      </c>
      <c r="C24" s="51"/>
      <c r="D24" s="104" t="s">
        <v>198</v>
      </c>
      <c r="E24" s="117" t="s">
        <v>584</v>
      </c>
      <c r="F24" s="117" t="s">
        <v>583</v>
      </c>
      <c r="G24" s="51"/>
      <c r="H24" s="220">
        <f t="shared" ref="H24:H55" si="0">+B24</f>
        <v>1</v>
      </c>
      <c r="I24" s="105" t="s">
        <v>278</v>
      </c>
      <c r="J24" s="113" t="s">
        <v>353</v>
      </c>
      <c r="K24" s="124">
        <v>876</v>
      </c>
      <c r="L24" s="105" t="s">
        <v>354</v>
      </c>
      <c r="M24" s="124">
        <v>1</v>
      </c>
      <c r="N24" s="105">
        <v>34406000000</v>
      </c>
      <c r="O24" s="105" t="s">
        <v>355</v>
      </c>
      <c r="P24" s="104" t="s">
        <v>198</v>
      </c>
      <c r="Q24" s="105" t="s">
        <v>356</v>
      </c>
      <c r="R24" s="51"/>
      <c r="S24" s="105" t="s">
        <v>360</v>
      </c>
      <c r="T24" s="105" t="s">
        <v>361</v>
      </c>
      <c r="U24" s="135" t="s">
        <v>740</v>
      </c>
      <c r="V24" s="136" t="s">
        <v>770</v>
      </c>
      <c r="W24" s="123">
        <v>45658</v>
      </c>
      <c r="X24" s="123">
        <v>45658</v>
      </c>
      <c r="Y24" s="123">
        <v>46022</v>
      </c>
      <c r="Z24" s="137">
        <v>24240</v>
      </c>
      <c r="AA24" s="151" t="s">
        <v>44</v>
      </c>
      <c r="AB24" s="138">
        <f t="shared" ref="AB24:AB55" si="1">+Z24</f>
        <v>24240</v>
      </c>
      <c r="AC24" s="113" t="s">
        <v>44</v>
      </c>
      <c r="AD24" s="105">
        <v>12</v>
      </c>
      <c r="AE24" s="105" t="s">
        <v>370</v>
      </c>
      <c r="AF24" s="105" t="s">
        <v>371</v>
      </c>
      <c r="AG24" s="51"/>
      <c r="AH24" s="51"/>
      <c r="AI24" s="105" t="s">
        <v>403</v>
      </c>
      <c r="AJ24" s="105">
        <v>0</v>
      </c>
      <c r="AK24" s="105">
        <v>0</v>
      </c>
      <c r="AL24" s="105">
        <v>0</v>
      </c>
      <c r="AM24" s="51" t="s">
        <v>0</v>
      </c>
      <c r="AN24" s="51" t="s">
        <v>0</v>
      </c>
      <c r="AO24" s="50" t="s">
        <v>0</v>
      </c>
      <c r="AP24" s="49" t="s">
        <v>0</v>
      </c>
      <c r="AQ24" s="49" t="s">
        <v>0</v>
      </c>
      <c r="AR24" s="48" t="s">
        <v>0</v>
      </c>
      <c r="AS24" s="47" t="s">
        <v>0</v>
      </c>
      <c r="AT24" s="46">
        <f t="shared" ref="AT24:AT55" si="2">+Z24</f>
        <v>24240</v>
      </c>
      <c r="AU24" s="45">
        <v>0</v>
      </c>
      <c r="AV24" s="45">
        <v>0</v>
      </c>
      <c r="AW24" s="45">
        <v>0</v>
      </c>
      <c r="AX24" s="45">
        <v>0</v>
      </c>
      <c r="AY24" s="45">
        <v>0</v>
      </c>
      <c r="AZ24" s="45">
        <v>0</v>
      </c>
      <c r="BA24" s="45">
        <v>0</v>
      </c>
      <c r="BB24" s="45">
        <v>0</v>
      </c>
      <c r="BC24" s="45">
        <v>0</v>
      </c>
      <c r="BD24" s="44">
        <v>0</v>
      </c>
      <c r="BE24" s="236"/>
    </row>
    <row r="25" spans="1:57" ht="39" customHeight="1" x14ac:dyDescent="0.25">
      <c r="A25" s="213">
        <v>2025</v>
      </c>
      <c r="B25" s="214">
        <v>2</v>
      </c>
      <c r="C25" s="51"/>
      <c r="D25" s="104" t="s">
        <v>198</v>
      </c>
      <c r="E25" s="117" t="s">
        <v>200</v>
      </c>
      <c r="F25" s="117" t="s">
        <v>201</v>
      </c>
      <c r="G25" s="51"/>
      <c r="H25" s="220">
        <f t="shared" si="0"/>
        <v>2</v>
      </c>
      <c r="I25" s="106" t="s">
        <v>279</v>
      </c>
      <c r="J25" s="113" t="s">
        <v>353</v>
      </c>
      <c r="K25" s="124">
        <v>876</v>
      </c>
      <c r="L25" s="105" t="s">
        <v>354</v>
      </c>
      <c r="M25" s="124">
        <v>1</v>
      </c>
      <c r="N25" s="105">
        <v>34406000000</v>
      </c>
      <c r="O25" s="105" t="s">
        <v>355</v>
      </c>
      <c r="P25" s="104" t="s">
        <v>198</v>
      </c>
      <c r="Q25" s="105" t="s">
        <v>356</v>
      </c>
      <c r="R25" s="51"/>
      <c r="S25" s="105" t="s">
        <v>360</v>
      </c>
      <c r="T25" s="105" t="s">
        <v>362</v>
      </c>
      <c r="U25" s="135" t="s">
        <v>740</v>
      </c>
      <c r="V25" s="136" t="s">
        <v>770</v>
      </c>
      <c r="W25" s="123">
        <v>45658</v>
      </c>
      <c r="X25" s="123">
        <v>45658</v>
      </c>
      <c r="Y25" s="123">
        <v>46022</v>
      </c>
      <c r="Z25" s="137">
        <f>45470+4830</f>
        <v>50300</v>
      </c>
      <c r="AA25" s="152" t="s">
        <v>44</v>
      </c>
      <c r="AB25" s="138">
        <f t="shared" si="1"/>
        <v>50300</v>
      </c>
      <c r="AC25" s="113" t="s">
        <v>44</v>
      </c>
      <c r="AD25" s="105">
        <v>12</v>
      </c>
      <c r="AE25" s="105" t="s">
        <v>372</v>
      </c>
      <c r="AF25" s="105" t="s">
        <v>373</v>
      </c>
      <c r="AG25" s="51"/>
      <c r="AH25" s="51"/>
      <c r="AI25" s="105" t="s">
        <v>404</v>
      </c>
      <c r="AJ25" s="105">
        <v>0</v>
      </c>
      <c r="AK25" s="105">
        <v>0</v>
      </c>
      <c r="AL25" s="105">
        <v>0</v>
      </c>
      <c r="AM25" s="51"/>
      <c r="AN25" s="51"/>
      <c r="AO25" s="50"/>
      <c r="AP25" s="49"/>
      <c r="AQ25" s="49"/>
      <c r="AR25" s="48"/>
      <c r="AS25" s="47"/>
      <c r="AT25" s="46">
        <f t="shared" si="2"/>
        <v>50300</v>
      </c>
      <c r="AU25" s="45">
        <v>0</v>
      </c>
      <c r="AV25" s="45">
        <v>0</v>
      </c>
      <c r="AW25" s="45">
        <v>0</v>
      </c>
      <c r="AX25" s="45">
        <v>0</v>
      </c>
      <c r="AY25" s="45">
        <v>0</v>
      </c>
      <c r="AZ25" s="45">
        <v>0</v>
      </c>
      <c r="BA25" s="45">
        <v>0</v>
      </c>
      <c r="BB25" s="45">
        <v>0</v>
      </c>
      <c r="BC25" s="45">
        <v>0</v>
      </c>
      <c r="BD25" s="44">
        <v>0</v>
      </c>
      <c r="BE25" s="236"/>
    </row>
    <row r="26" spans="1:57" ht="35.25" customHeight="1" x14ac:dyDescent="0.25">
      <c r="A26" s="213">
        <v>2025</v>
      </c>
      <c r="B26" s="214">
        <v>3</v>
      </c>
      <c r="C26" s="51"/>
      <c r="D26" s="104" t="s">
        <v>198</v>
      </c>
      <c r="E26" s="106" t="s">
        <v>257</v>
      </c>
      <c r="F26" s="106" t="s">
        <v>258</v>
      </c>
      <c r="G26" s="51"/>
      <c r="H26" s="220">
        <f t="shared" si="0"/>
        <v>3</v>
      </c>
      <c r="I26" s="106" t="s">
        <v>444</v>
      </c>
      <c r="J26" s="125" t="s">
        <v>353</v>
      </c>
      <c r="K26" s="115">
        <v>876</v>
      </c>
      <c r="L26" s="106" t="s">
        <v>354</v>
      </c>
      <c r="M26" s="115">
        <v>1</v>
      </c>
      <c r="N26" s="106">
        <v>34406000000</v>
      </c>
      <c r="O26" s="106" t="s">
        <v>355</v>
      </c>
      <c r="P26" s="106" t="s">
        <v>198</v>
      </c>
      <c r="Q26" s="106" t="s">
        <v>356</v>
      </c>
      <c r="R26" s="51"/>
      <c r="S26" s="261" t="s">
        <v>360</v>
      </c>
      <c r="T26" s="106" t="s">
        <v>468</v>
      </c>
      <c r="U26" s="135" t="s">
        <v>740</v>
      </c>
      <c r="V26" s="123">
        <v>45658</v>
      </c>
      <c r="W26" s="123">
        <v>45658</v>
      </c>
      <c r="X26" s="123">
        <v>45658</v>
      </c>
      <c r="Y26" s="123">
        <v>46022</v>
      </c>
      <c r="Z26" s="147">
        <v>384000</v>
      </c>
      <c r="AA26" s="194" t="s">
        <v>44</v>
      </c>
      <c r="AB26" s="138">
        <f t="shared" si="1"/>
        <v>384000</v>
      </c>
      <c r="AC26" s="109" t="s">
        <v>44</v>
      </c>
      <c r="AD26" s="106">
        <v>12</v>
      </c>
      <c r="AE26" s="106" t="s">
        <v>383</v>
      </c>
      <c r="AF26" s="106" t="s">
        <v>373</v>
      </c>
      <c r="AG26" s="51"/>
      <c r="AH26" s="51"/>
      <c r="AI26" s="106" t="s">
        <v>411</v>
      </c>
      <c r="AJ26" s="106">
        <v>0</v>
      </c>
      <c r="AK26" s="108">
        <v>0</v>
      </c>
      <c r="AL26" s="106">
        <v>0</v>
      </c>
      <c r="AM26" s="51"/>
      <c r="AN26" s="51"/>
      <c r="AO26" s="50"/>
      <c r="AP26" s="49"/>
      <c r="AQ26" s="49"/>
      <c r="AR26" s="48"/>
      <c r="AS26" s="47"/>
      <c r="AT26" s="46">
        <f t="shared" si="2"/>
        <v>384000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0</v>
      </c>
      <c r="BD26" s="44">
        <f>+AB26</f>
        <v>384000</v>
      </c>
      <c r="BE26" s="237" t="s">
        <v>506</v>
      </c>
    </row>
    <row r="27" spans="1:57" ht="51.75" customHeight="1" x14ac:dyDescent="0.25">
      <c r="A27" s="213">
        <v>2025</v>
      </c>
      <c r="B27" s="214">
        <v>4</v>
      </c>
      <c r="C27" s="51"/>
      <c r="D27" s="104" t="s">
        <v>198</v>
      </c>
      <c r="E27" s="120" t="s">
        <v>238</v>
      </c>
      <c r="F27" s="110" t="s">
        <v>575</v>
      </c>
      <c r="G27" s="51"/>
      <c r="H27" s="220">
        <f t="shared" si="0"/>
        <v>4</v>
      </c>
      <c r="I27" s="106" t="s">
        <v>319</v>
      </c>
      <c r="J27" s="109" t="s">
        <v>353</v>
      </c>
      <c r="K27" s="115">
        <v>877</v>
      </c>
      <c r="L27" s="106" t="s">
        <v>354</v>
      </c>
      <c r="M27" s="115">
        <v>1</v>
      </c>
      <c r="N27" s="106">
        <v>34406000000</v>
      </c>
      <c r="O27" s="106" t="s">
        <v>355</v>
      </c>
      <c r="P27" s="126" t="s">
        <v>198</v>
      </c>
      <c r="Q27" s="106" t="s">
        <v>356</v>
      </c>
      <c r="R27" s="51"/>
      <c r="S27" s="106" t="s">
        <v>360</v>
      </c>
      <c r="T27" s="105" t="s">
        <v>576</v>
      </c>
      <c r="U27" s="135" t="s">
        <v>740</v>
      </c>
      <c r="V27" s="123">
        <v>45658</v>
      </c>
      <c r="W27" s="123">
        <v>45658</v>
      </c>
      <c r="X27" s="123">
        <v>45658</v>
      </c>
      <c r="Y27" s="123">
        <v>46022</v>
      </c>
      <c r="Z27" s="137">
        <v>33120</v>
      </c>
      <c r="AA27" s="154" t="s">
        <v>44</v>
      </c>
      <c r="AB27" s="138">
        <f t="shared" si="1"/>
        <v>33120</v>
      </c>
      <c r="AC27" s="109" t="s">
        <v>44</v>
      </c>
      <c r="AD27" s="106">
        <v>12</v>
      </c>
      <c r="AE27" s="106" t="s">
        <v>395</v>
      </c>
      <c r="AF27" s="106" t="s">
        <v>373</v>
      </c>
      <c r="AG27" s="51"/>
      <c r="AH27" s="51"/>
      <c r="AI27" s="106" t="s">
        <v>421</v>
      </c>
      <c r="AJ27" s="106">
        <v>0</v>
      </c>
      <c r="AK27" s="105">
        <v>0</v>
      </c>
      <c r="AL27" s="105">
        <v>0</v>
      </c>
      <c r="AM27" s="51"/>
      <c r="AN27" s="51"/>
      <c r="AO27" s="50"/>
      <c r="AP27" s="49"/>
      <c r="AQ27" s="49"/>
      <c r="AR27" s="48"/>
      <c r="AS27" s="47"/>
      <c r="AT27" s="46">
        <f t="shared" si="2"/>
        <v>33120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4">
        <v>0</v>
      </c>
    </row>
    <row r="28" spans="1:57" ht="57.75" customHeight="1" x14ac:dyDescent="0.25">
      <c r="A28" s="213">
        <v>2025</v>
      </c>
      <c r="B28" s="214">
        <v>5</v>
      </c>
      <c r="C28" s="51"/>
      <c r="D28" s="104" t="s">
        <v>198</v>
      </c>
      <c r="E28" s="110" t="s">
        <v>209</v>
      </c>
      <c r="F28" s="110" t="s">
        <v>679</v>
      </c>
      <c r="G28" s="51"/>
      <c r="H28" s="220">
        <f t="shared" si="0"/>
        <v>5</v>
      </c>
      <c r="I28" s="106" t="s">
        <v>688</v>
      </c>
      <c r="J28" s="116" t="s">
        <v>353</v>
      </c>
      <c r="K28" s="115">
        <v>876</v>
      </c>
      <c r="L28" s="106" t="s">
        <v>354</v>
      </c>
      <c r="M28" s="115">
        <v>1</v>
      </c>
      <c r="N28" s="106">
        <v>34406000000</v>
      </c>
      <c r="O28" s="106" t="s">
        <v>355</v>
      </c>
      <c r="P28" s="126" t="s">
        <v>198</v>
      </c>
      <c r="Q28" s="108" t="s">
        <v>356</v>
      </c>
      <c r="R28" s="51"/>
      <c r="S28" s="106" t="s">
        <v>360</v>
      </c>
      <c r="T28" s="105" t="s">
        <v>689</v>
      </c>
      <c r="U28" s="135" t="s">
        <v>740</v>
      </c>
      <c r="V28" s="123">
        <v>45658</v>
      </c>
      <c r="W28" s="123">
        <v>45658</v>
      </c>
      <c r="X28" s="123">
        <v>45658</v>
      </c>
      <c r="Y28" s="123">
        <v>46022</v>
      </c>
      <c r="Z28" s="137">
        <v>6020.6</v>
      </c>
      <c r="AA28" s="154" t="s">
        <v>44</v>
      </c>
      <c r="AB28" s="138">
        <f t="shared" si="1"/>
        <v>6020.6</v>
      </c>
      <c r="AC28" s="109" t="s">
        <v>44</v>
      </c>
      <c r="AD28" s="106">
        <v>14</v>
      </c>
      <c r="AE28" s="106" t="s">
        <v>401</v>
      </c>
      <c r="AF28" s="106" t="s">
        <v>373</v>
      </c>
      <c r="AG28" s="51"/>
      <c r="AH28" s="51"/>
      <c r="AI28" s="106" t="s">
        <v>426</v>
      </c>
      <c r="AJ28" s="106">
        <v>0</v>
      </c>
      <c r="AK28" s="105">
        <v>0</v>
      </c>
      <c r="AL28" s="105">
        <v>0</v>
      </c>
      <c r="AM28" s="51"/>
      <c r="AN28" s="51"/>
      <c r="AO28" s="50"/>
      <c r="AP28" s="49"/>
      <c r="AQ28" s="49"/>
      <c r="AR28" s="48"/>
      <c r="AS28" s="47"/>
      <c r="AT28" s="46">
        <f t="shared" si="2"/>
        <v>6020.6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4">
        <v>0</v>
      </c>
    </row>
    <row r="29" spans="1:57" ht="43.5" customHeight="1" x14ac:dyDescent="0.25">
      <c r="A29" s="213">
        <v>2025</v>
      </c>
      <c r="B29" s="214">
        <v>6</v>
      </c>
      <c r="C29" s="51"/>
      <c r="D29" s="104" t="s">
        <v>198</v>
      </c>
      <c r="E29" s="123" t="s">
        <v>591</v>
      </c>
      <c r="F29" s="110" t="s">
        <v>589</v>
      </c>
      <c r="G29" s="51"/>
      <c r="H29" s="220">
        <f t="shared" si="0"/>
        <v>6</v>
      </c>
      <c r="I29" s="106" t="s">
        <v>347</v>
      </c>
      <c r="J29" s="116" t="s">
        <v>353</v>
      </c>
      <c r="K29" s="115">
        <v>876</v>
      </c>
      <c r="L29" s="106" t="s">
        <v>354</v>
      </c>
      <c r="M29" s="115">
        <v>1</v>
      </c>
      <c r="N29" s="106">
        <v>34406000000</v>
      </c>
      <c r="O29" s="106" t="s">
        <v>355</v>
      </c>
      <c r="P29" s="126" t="s">
        <v>198</v>
      </c>
      <c r="Q29" s="108" t="s">
        <v>356</v>
      </c>
      <c r="R29" s="51"/>
      <c r="S29" s="106" t="s">
        <v>360</v>
      </c>
      <c r="T29" s="224" t="s">
        <v>363</v>
      </c>
      <c r="U29" s="135" t="s">
        <v>740</v>
      </c>
      <c r="V29" s="136" t="s">
        <v>767</v>
      </c>
      <c r="W29" s="123">
        <v>45673</v>
      </c>
      <c r="X29" s="123">
        <v>45673</v>
      </c>
      <c r="Y29" s="123">
        <v>46022</v>
      </c>
      <c r="Z29" s="137">
        <v>46800</v>
      </c>
      <c r="AA29" s="154" t="s">
        <v>44</v>
      </c>
      <c r="AB29" s="138">
        <f t="shared" si="1"/>
        <v>46800</v>
      </c>
      <c r="AC29" s="109" t="s">
        <v>44</v>
      </c>
      <c r="AD29" s="106">
        <v>14</v>
      </c>
      <c r="AE29" s="106" t="s">
        <v>310</v>
      </c>
      <c r="AF29" s="106" t="s">
        <v>373</v>
      </c>
      <c r="AG29" s="51"/>
      <c r="AH29" s="51"/>
      <c r="AI29" s="106" t="s">
        <v>405</v>
      </c>
      <c r="AJ29" s="106">
        <v>0</v>
      </c>
      <c r="AK29" s="105">
        <v>0</v>
      </c>
      <c r="AL29" s="105">
        <v>0</v>
      </c>
      <c r="AM29" s="51"/>
      <c r="AN29" s="51"/>
      <c r="AO29" s="50"/>
      <c r="AP29" s="49"/>
      <c r="AQ29" s="49"/>
      <c r="AR29" s="48"/>
      <c r="AS29" s="47"/>
      <c r="AT29" s="46">
        <f t="shared" si="2"/>
        <v>46800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4">
        <v>0</v>
      </c>
    </row>
    <row r="30" spans="1:57" ht="53.25" customHeight="1" x14ac:dyDescent="0.25">
      <c r="A30" s="213">
        <v>2025</v>
      </c>
      <c r="B30" s="214">
        <v>7</v>
      </c>
      <c r="C30" s="51"/>
      <c r="D30" s="104" t="s">
        <v>198</v>
      </c>
      <c r="E30" s="117" t="s">
        <v>588</v>
      </c>
      <c r="F30" s="117" t="s">
        <v>587</v>
      </c>
      <c r="G30" s="51"/>
      <c r="H30" s="220">
        <f t="shared" si="0"/>
        <v>7</v>
      </c>
      <c r="I30" s="106" t="s">
        <v>280</v>
      </c>
      <c r="J30" s="113" t="s">
        <v>353</v>
      </c>
      <c r="K30" s="124">
        <v>876</v>
      </c>
      <c r="L30" s="105" t="s">
        <v>354</v>
      </c>
      <c r="M30" s="124">
        <v>1</v>
      </c>
      <c r="N30" s="105">
        <v>34406000000</v>
      </c>
      <c r="O30" s="105" t="s">
        <v>355</v>
      </c>
      <c r="P30" s="104" t="s">
        <v>198</v>
      </c>
      <c r="Q30" s="105" t="s">
        <v>356</v>
      </c>
      <c r="R30" s="51"/>
      <c r="S30" s="105" t="s">
        <v>360</v>
      </c>
      <c r="T30" s="105" t="s">
        <v>363</v>
      </c>
      <c r="U30" s="135" t="s">
        <v>740</v>
      </c>
      <c r="V30" s="136" t="s">
        <v>767</v>
      </c>
      <c r="W30" s="123">
        <v>45673</v>
      </c>
      <c r="X30" s="123">
        <v>45673</v>
      </c>
      <c r="Y30" s="123">
        <v>46022</v>
      </c>
      <c r="Z30" s="137">
        <v>33540</v>
      </c>
      <c r="AA30" s="152" t="s">
        <v>44</v>
      </c>
      <c r="AB30" s="138">
        <f t="shared" si="1"/>
        <v>33540</v>
      </c>
      <c r="AC30" s="113" t="s">
        <v>44</v>
      </c>
      <c r="AD30" s="105">
        <v>14</v>
      </c>
      <c r="AE30" s="105" t="s">
        <v>310</v>
      </c>
      <c r="AF30" s="105" t="s">
        <v>373</v>
      </c>
      <c r="AG30" s="51"/>
      <c r="AH30" s="51"/>
      <c r="AI30" s="105" t="s">
        <v>405</v>
      </c>
      <c r="AJ30" s="105">
        <v>0</v>
      </c>
      <c r="AK30" s="105">
        <v>0</v>
      </c>
      <c r="AL30" s="105">
        <v>0</v>
      </c>
      <c r="AM30" s="51"/>
      <c r="AN30" s="51"/>
      <c r="AO30" s="50"/>
      <c r="AP30" s="49"/>
      <c r="AQ30" s="49"/>
      <c r="AR30" s="48"/>
      <c r="AS30" s="47"/>
      <c r="AT30" s="46">
        <f t="shared" si="2"/>
        <v>33540</v>
      </c>
      <c r="AU30" s="45">
        <v>0</v>
      </c>
      <c r="AV30" s="45">
        <v>0</v>
      </c>
      <c r="AW30" s="45">
        <v>0</v>
      </c>
      <c r="AX30" s="45">
        <v>0</v>
      </c>
      <c r="AY30" s="45">
        <v>0</v>
      </c>
      <c r="AZ30" s="45">
        <v>0</v>
      </c>
      <c r="BA30" s="45">
        <v>0</v>
      </c>
      <c r="BB30" s="45">
        <v>0</v>
      </c>
      <c r="BC30" s="45">
        <v>0</v>
      </c>
      <c r="BD30" s="44">
        <v>0</v>
      </c>
    </row>
    <row r="31" spans="1:57" ht="72" customHeight="1" x14ac:dyDescent="0.25">
      <c r="A31" s="213">
        <v>2025</v>
      </c>
      <c r="B31" s="214">
        <v>8</v>
      </c>
      <c r="C31" s="51"/>
      <c r="D31" s="104" t="s">
        <v>198</v>
      </c>
      <c r="E31" s="120" t="s">
        <v>238</v>
      </c>
      <c r="F31" s="121" t="s">
        <v>575</v>
      </c>
      <c r="G31" s="51"/>
      <c r="H31" s="220">
        <f t="shared" si="0"/>
        <v>8</v>
      </c>
      <c r="I31" s="108" t="s">
        <v>572</v>
      </c>
      <c r="J31" s="116" t="s">
        <v>353</v>
      </c>
      <c r="K31" s="115">
        <v>876</v>
      </c>
      <c r="L31" s="106" t="s">
        <v>354</v>
      </c>
      <c r="M31" s="124">
        <v>1</v>
      </c>
      <c r="N31" s="105">
        <v>34406000000</v>
      </c>
      <c r="O31" s="105" t="s">
        <v>355</v>
      </c>
      <c r="P31" s="104" t="s">
        <v>198</v>
      </c>
      <c r="Q31" s="106" t="s">
        <v>358</v>
      </c>
      <c r="R31" s="51"/>
      <c r="S31" s="261" t="s">
        <v>364</v>
      </c>
      <c r="T31" s="105"/>
      <c r="U31" s="135" t="s">
        <v>740</v>
      </c>
      <c r="V31" s="136" t="s">
        <v>852</v>
      </c>
      <c r="W31" s="146" t="s">
        <v>853</v>
      </c>
      <c r="X31" s="123">
        <v>45717</v>
      </c>
      <c r="Y31" s="123">
        <v>46081</v>
      </c>
      <c r="Z31" s="147">
        <v>300600</v>
      </c>
      <c r="AA31" s="152" t="s">
        <v>44</v>
      </c>
      <c r="AB31" s="138">
        <f t="shared" si="1"/>
        <v>300600</v>
      </c>
      <c r="AC31" s="113" t="s">
        <v>44</v>
      </c>
      <c r="AD31" s="105">
        <v>14</v>
      </c>
      <c r="AE31" s="108" t="s">
        <v>469</v>
      </c>
      <c r="AF31" s="108" t="s">
        <v>373</v>
      </c>
      <c r="AG31" s="51"/>
      <c r="AH31" s="51"/>
      <c r="AI31" s="108" t="s">
        <v>492</v>
      </c>
      <c r="AJ31" s="105">
        <v>0</v>
      </c>
      <c r="AK31" s="105">
        <v>0</v>
      </c>
      <c r="AL31" s="105">
        <v>0</v>
      </c>
      <c r="AM31" s="51"/>
      <c r="AN31" s="51"/>
      <c r="AO31" s="50"/>
      <c r="AP31" s="49"/>
      <c r="AQ31" s="49"/>
      <c r="AR31" s="48"/>
      <c r="AS31" s="47"/>
      <c r="AT31" s="46">
        <f t="shared" si="2"/>
        <v>300600</v>
      </c>
      <c r="AU31" s="45">
        <v>0</v>
      </c>
      <c r="AV31" s="45">
        <v>0</v>
      </c>
      <c r="AW31" s="45">
        <v>0</v>
      </c>
      <c r="AX31" s="45"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4">
        <v>0</v>
      </c>
    </row>
    <row r="32" spans="1:57" ht="78.75" customHeight="1" x14ac:dyDescent="0.25">
      <c r="A32" s="213">
        <v>2025</v>
      </c>
      <c r="B32" s="214">
        <v>9</v>
      </c>
      <c r="C32" s="51"/>
      <c r="D32" s="104" t="s">
        <v>198</v>
      </c>
      <c r="E32" s="110" t="s">
        <v>209</v>
      </c>
      <c r="F32" s="110" t="s">
        <v>594</v>
      </c>
      <c r="G32" s="51"/>
      <c r="H32" s="220">
        <f t="shared" si="0"/>
        <v>9</v>
      </c>
      <c r="I32" s="106" t="s">
        <v>285</v>
      </c>
      <c r="J32" s="109" t="s">
        <v>353</v>
      </c>
      <c r="K32" s="109">
        <v>876</v>
      </c>
      <c r="L32" s="106" t="s">
        <v>354</v>
      </c>
      <c r="M32" s="129">
        <v>1</v>
      </c>
      <c r="N32" s="106">
        <v>34406000000</v>
      </c>
      <c r="O32" s="106" t="s">
        <v>355</v>
      </c>
      <c r="P32" s="106" t="s">
        <v>198</v>
      </c>
      <c r="Q32" s="208" t="s">
        <v>535</v>
      </c>
      <c r="R32" s="51"/>
      <c r="S32" s="261" t="s">
        <v>364</v>
      </c>
      <c r="T32" s="106"/>
      <c r="U32" s="143">
        <v>45658</v>
      </c>
      <c r="V32" s="123">
        <v>45680</v>
      </c>
      <c r="W32" s="136" t="s">
        <v>778</v>
      </c>
      <c r="X32" s="123">
        <v>45694</v>
      </c>
      <c r="Y32" s="123">
        <v>46058</v>
      </c>
      <c r="Z32" s="137">
        <v>188880</v>
      </c>
      <c r="AA32" s="159" t="s">
        <v>44</v>
      </c>
      <c r="AB32" s="138">
        <f t="shared" si="1"/>
        <v>188880</v>
      </c>
      <c r="AC32" s="109" t="s">
        <v>44</v>
      </c>
      <c r="AD32" s="106">
        <v>12</v>
      </c>
      <c r="AE32" s="106" t="s">
        <v>383</v>
      </c>
      <c r="AF32" s="106" t="s">
        <v>373</v>
      </c>
      <c r="AG32" s="51"/>
      <c r="AH32" s="51"/>
      <c r="AI32" s="106" t="s">
        <v>411</v>
      </c>
      <c r="AJ32" s="147">
        <f>+Z32</f>
        <v>188880</v>
      </c>
      <c r="AK32" s="105">
        <v>0</v>
      </c>
      <c r="AL32" s="105">
        <v>0</v>
      </c>
      <c r="AM32" s="51"/>
      <c r="AN32" s="51"/>
      <c r="AO32" s="50"/>
      <c r="AP32" s="49"/>
      <c r="AQ32" s="49"/>
      <c r="AR32" s="48"/>
      <c r="AS32" s="47"/>
      <c r="AT32" s="46">
        <f t="shared" si="2"/>
        <v>188880</v>
      </c>
      <c r="AU32" s="45">
        <v>0</v>
      </c>
      <c r="AV32" s="45">
        <v>0</v>
      </c>
      <c r="AW32" s="45">
        <v>0</v>
      </c>
      <c r="AX32" s="45">
        <v>0</v>
      </c>
      <c r="AY32" s="45">
        <v>0</v>
      </c>
      <c r="AZ32" s="45">
        <v>0</v>
      </c>
      <c r="BA32" s="45">
        <v>0</v>
      </c>
      <c r="BB32" s="45">
        <v>0</v>
      </c>
      <c r="BC32" s="45">
        <v>0</v>
      </c>
      <c r="BD32" s="44">
        <v>0</v>
      </c>
    </row>
    <row r="33" spans="1:56" ht="74.25" customHeight="1" x14ac:dyDescent="0.25">
      <c r="A33" s="213">
        <v>2025</v>
      </c>
      <c r="B33" s="214">
        <v>10</v>
      </c>
      <c r="C33" s="51"/>
      <c r="D33" s="104" t="s">
        <v>198</v>
      </c>
      <c r="E33" s="110" t="s">
        <v>568</v>
      </c>
      <c r="F33" s="110" t="s">
        <v>595</v>
      </c>
      <c r="G33" s="51"/>
      <c r="H33" s="220">
        <f t="shared" si="0"/>
        <v>10</v>
      </c>
      <c r="I33" s="106" t="s">
        <v>333</v>
      </c>
      <c r="J33" s="109" t="s">
        <v>353</v>
      </c>
      <c r="K33" s="115">
        <v>876</v>
      </c>
      <c r="L33" s="106" t="s">
        <v>354</v>
      </c>
      <c r="M33" s="115">
        <v>1</v>
      </c>
      <c r="N33" s="106">
        <v>34406000000</v>
      </c>
      <c r="O33" s="106" t="s">
        <v>355</v>
      </c>
      <c r="P33" s="126" t="s">
        <v>198</v>
      </c>
      <c r="Q33" s="106" t="s">
        <v>162</v>
      </c>
      <c r="R33" s="51"/>
      <c r="S33" s="106" t="s">
        <v>360</v>
      </c>
      <c r="T33" s="149"/>
      <c r="U33" s="135" t="s">
        <v>740</v>
      </c>
      <c r="V33" s="123">
        <v>45673</v>
      </c>
      <c r="W33" s="123">
        <v>45677</v>
      </c>
      <c r="X33" s="123">
        <v>45678</v>
      </c>
      <c r="Y33" s="123">
        <v>46022</v>
      </c>
      <c r="Z33" s="137">
        <v>36000</v>
      </c>
      <c r="AA33" s="158" t="s">
        <v>44</v>
      </c>
      <c r="AB33" s="138">
        <f t="shared" si="1"/>
        <v>36000</v>
      </c>
      <c r="AC33" s="109" t="s">
        <v>44</v>
      </c>
      <c r="AD33" s="106">
        <v>14</v>
      </c>
      <c r="AE33" s="106" t="s">
        <v>401</v>
      </c>
      <c r="AF33" s="106" t="s">
        <v>373</v>
      </c>
      <c r="AG33" s="51"/>
      <c r="AH33" s="51"/>
      <c r="AI33" s="106" t="s">
        <v>426</v>
      </c>
      <c r="AJ33" s="106">
        <v>0</v>
      </c>
      <c r="AK33" s="105">
        <v>0</v>
      </c>
      <c r="AL33" s="105">
        <v>0</v>
      </c>
      <c r="AM33" s="51"/>
      <c r="AN33" s="51"/>
      <c r="AO33" s="50"/>
      <c r="AP33" s="49"/>
      <c r="AQ33" s="49"/>
      <c r="AR33" s="48"/>
      <c r="AS33" s="47"/>
      <c r="AT33" s="46">
        <f t="shared" si="2"/>
        <v>36000</v>
      </c>
      <c r="AU33" s="45">
        <v>0</v>
      </c>
      <c r="AV33" s="45">
        <v>0</v>
      </c>
      <c r="AW33" s="45">
        <v>0</v>
      </c>
      <c r="AX33" s="45">
        <v>0</v>
      </c>
      <c r="AY33" s="45">
        <v>0</v>
      </c>
      <c r="AZ33" s="45">
        <v>0</v>
      </c>
      <c r="BA33" s="45">
        <v>0</v>
      </c>
      <c r="BB33" s="45">
        <v>0</v>
      </c>
      <c r="BC33" s="45">
        <v>0</v>
      </c>
      <c r="BD33" s="44">
        <v>0</v>
      </c>
    </row>
    <row r="34" spans="1:56" ht="81.75" customHeight="1" x14ac:dyDescent="0.25">
      <c r="A34" s="213">
        <v>2025</v>
      </c>
      <c r="B34" s="214">
        <v>11</v>
      </c>
      <c r="C34" s="51"/>
      <c r="D34" s="104" t="s">
        <v>198</v>
      </c>
      <c r="E34" s="110">
        <v>33</v>
      </c>
      <c r="F34" s="110" t="s">
        <v>596</v>
      </c>
      <c r="G34" s="51"/>
      <c r="H34" s="220">
        <f t="shared" si="0"/>
        <v>11</v>
      </c>
      <c r="I34" s="106" t="s">
        <v>309</v>
      </c>
      <c r="J34" s="109" t="s">
        <v>353</v>
      </c>
      <c r="K34" s="115">
        <v>876</v>
      </c>
      <c r="L34" s="106" t="s">
        <v>354</v>
      </c>
      <c r="M34" s="115">
        <v>1</v>
      </c>
      <c r="N34" s="106">
        <v>34406000000</v>
      </c>
      <c r="O34" s="106" t="s">
        <v>355</v>
      </c>
      <c r="P34" s="126" t="s">
        <v>198</v>
      </c>
      <c r="Q34" s="106" t="s">
        <v>162</v>
      </c>
      <c r="R34" s="51"/>
      <c r="S34" s="106" t="s">
        <v>360</v>
      </c>
      <c r="T34" s="106"/>
      <c r="U34" s="135" t="s">
        <v>740</v>
      </c>
      <c r="V34" s="123">
        <v>45673</v>
      </c>
      <c r="W34" s="123">
        <v>45677</v>
      </c>
      <c r="X34" s="123">
        <v>45678</v>
      </c>
      <c r="Y34" s="123">
        <v>46022</v>
      </c>
      <c r="Z34" s="271">
        <v>99990</v>
      </c>
      <c r="AA34" s="154" t="s">
        <v>44</v>
      </c>
      <c r="AB34" s="138">
        <f t="shared" si="1"/>
        <v>99990</v>
      </c>
      <c r="AC34" s="109" t="s">
        <v>44</v>
      </c>
      <c r="AD34" s="148" t="s">
        <v>376</v>
      </c>
      <c r="AE34" s="106" t="s">
        <v>377</v>
      </c>
      <c r="AF34" s="106" t="s">
        <v>392</v>
      </c>
      <c r="AG34" s="51"/>
      <c r="AH34" s="51"/>
      <c r="AI34" s="106" t="s">
        <v>407</v>
      </c>
      <c r="AJ34" s="106">
        <v>0</v>
      </c>
      <c r="AK34" s="105">
        <v>0</v>
      </c>
      <c r="AL34" s="105">
        <v>0</v>
      </c>
      <c r="AM34" s="51"/>
      <c r="AN34" s="51"/>
      <c r="AO34" s="50"/>
      <c r="AP34" s="49"/>
      <c r="AQ34" s="49"/>
      <c r="AR34" s="48"/>
      <c r="AS34" s="47"/>
      <c r="AT34" s="46">
        <f t="shared" si="2"/>
        <v>99990</v>
      </c>
      <c r="AU34" s="45">
        <v>0</v>
      </c>
      <c r="AV34" s="45">
        <v>0</v>
      </c>
      <c r="AW34" s="45">
        <v>0</v>
      </c>
      <c r="AX34" s="45">
        <v>0</v>
      </c>
      <c r="AY34" s="45">
        <v>0</v>
      </c>
      <c r="AZ34" s="45">
        <v>0</v>
      </c>
      <c r="BA34" s="45">
        <v>0</v>
      </c>
      <c r="BB34" s="45">
        <v>0</v>
      </c>
      <c r="BC34" s="45">
        <v>0</v>
      </c>
      <c r="BD34" s="44">
        <v>0</v>
      </c>
    </row>
    <row r="35" spans="1:56" ht="73.5" customHeight="1" x14ac:dyDescent="0.25">
      <c r="A35" s="213">
        <v>2025</v>
      </c>
      <c r="B35" s="214">
        <v>12</v>
      </c>
      <c r="C35" s="51"/>
      <c r="D35" s="104" t="s">
        <v>198</v>
      </c>
      <c r="E35" s="110" t="s">
        <v>644</v>
      </c>
      <c r="F35" s="110" t="s">
        <v>645</v>
      </c>
      <c r="G35" s="51"/>
      <c r="H35" s="220">
        <f t="shared" si="0"/>
        <v>12</v>
      </c>
      <c r="I35" s="108" t="s">
        <v>566</v>
      </c>
      <c r="J35" s="109" t="s">
        <v>353</v>
      </c>
      <c r="K35" s="115">
        <v>876</v>
      </c>
      <c r="L35" s="106" t="s">
        <v>354</v>
      </c>
      <c r="M35" s="115">
        <v>1</v>
      </c>
      <c r="N35" s="106">
        <v>34406000000</v>
      </c>
      <c r="O35" s="106" t="s">
        <v>355</v>
      </c>
      <c r="P35" s="126" t="s">
        <v>198</v>
      </c>
      <c r="Q35" s="106" t="s">
        <v>162</v>
      </c>
      <c r="R35" s="51"/>
      <c r="S35" s="106" t="s">
        <v>360</v>
      </c>
      <c r="T35" s="106"/>
      <c r="U35" s="135" t="s">
        <v>740</v>
      </c>
      <c r="V35" s="123">
        <v>45673</v>
      </c>
      <c r="W35" s="123">
        <v>45687</v>
      </c>
      <c r="X35" s="123">
        <v>45688</v>
      </c>
      <c r="Y35" s="123">
        <v>46022</v>
      </c>
      <c r="Z35" s="137">
        <v>12000</v>
      </c>
      <c r="AA35" s="154" t="s">
        <v>44</v>
      </c>
      <c r="AB35" s="138">
        <f t="shared" si="1"/>
        <v>12000</v>
      </c>
      <c r="AC35" s="109" t="s">
        <v>44</v>
      </c>
      <c r="AD35" s="106">
        <v>14</v>
      </c>
      <c r="AE35" s="106" t="s">
        <v>399</v>
      </c>
      <c r="AF35" s="106" t="s">
        <v>373</v>
      </c>
      <c r="AG35" s="51"/>
      <c r="AH35" s="51"/>
      <c r="AI35" s="106" t="s">
        <v>425</v>
      </c>
      <c r="AJ35" s="106">
        <v>0</v>
      </c>
      <c r="AK35" s="105">
        <v>0</v>
      </c>
      <c r="AL35" s="105">
        <v>0</v>
      </c>
      <c r="AM35" s="51"/>
      <c r="AN35" s="51"/>
      <c r="AO35" s="50"/>
      <c r="AP35" s="49"/>
      <c r="AQ35" s="49"/>
      <c r="AR35" s="48"/>
      <c r="AS35" s="47"/>
      <c r="AT35" s="46">
        <f t="shared" si="2"/>
        <v>12000</v>
      </c>
      <c r="AU35" s="45">
        <v>0</v>
      </c>
      <c r="AV35" s="45">
        <v>0</v>
      </c>
      <c r="AW35" s="45">
        <v>0</v>
      </c>
      <c r="AX35" s="45">
        <v>0</v>
      </c>
      <c r="AY35" s="45">
        <v>0</v>
      </c>
      <c r="AZ35" s="45">
        <v>0</v>
      </c>
      <c r="BA35" s="45">
        <v>0</v>
      </c>
      <c r="BB35" s="45">
        <v>0</v>
      </c>
      <c r="BC35" s="45">
        <v>0</v>
      </c>
      <c r="BD35" s="44">
        <v>0</v>
      </c>
    </row>
    <row r="36" spans="1:56" ht="76.5" customHeight="1" x14ac:dyDescent="0.25">
      <c r="A36" s="213">
        <v>2025</v>
      </c>
      <c r="B36" s="214">
        <v>13</v>
      </c>
      <c r="C36" s="51"/>
      <c r="D36" s="104" t="s">
        <v>198</v>
      </c>
      <c r="E36" s="110" t="s">
        <v>211</v>
      </c>
      <c r="F36" s="110" t="s">
        <v>597</v>
      </c>
      <c r="G36" s="51"/>
      <c r="H36" s="220">
        <f t="shared" si="0"/>
        <v>13</v>
      </c>
      <c r="I36" s="106" t="s">
        <v>292</v>
      </c>
      <c r="J36" s="109" t="s">
        <v>353</v>
      </c>
      <c r="K36" s="115">
        <v>876</v>
      </c>
      <c r="L36" s="106" t="s">
        <v>354</v>
      </c>
      <c r="M36" s="115">
        <v>1</v>
      </c>
      <c r="N36" s="106">
        <v>34406000000</v>
      </c>
      <c r="O36" s="106" t="s">
        <v>355</v>
      </c>
      <c r="P36" s="126" t="s">
        <v>198</v>
      </c>
      <c r="Q36" s="106" t="s">
        <v>162</v>
      </c>
      <c r="R36" s="51"/>
      <c r="S36" s="106" t="s">
        <v>360</v>
      </c>
      <c r="T36" s="106"/>
      <c r="U36" s="135" t="s">
        <v>740</v>
      </c>
      <c r="V36" s="136" t="s">
        <v>771</v>
      </c>
      <c r="W36" s="123">
        <v>45687</v>
      </c>
      <c r="X36" s="123">
        <v>45688</v>
      </c>
      <c r="Y36" s="123">
        <v>46022</v>
      </c>
      <c r="Z36" s="137">
        <v>60000</v>
      </c>
      <c r="AA36" s="154" t="s">
        <v>44</v>
      </c>
      <c r="AB36" s="138">
        <f t="shared" si="1"/>
        <v>60000</v>
      </c>
      <c r="AC36" s="109" t="s">
        <v>44</v>
      </c>
      <c r="AD36" s="148">
        <v>12</v>
      </c>
      <c r="AE36" s="106" t="s">
        <v>385</v>
      </c>
      <c r="AF36" s="106" t="s">
        <v>373</v>
      </c>
      <c r="AG36" s="51"/>
      <c r="AH36" s="51"/>
      <c r="AI36" s="106" t="s">
        <v>412</v>
      </c>
      <c r="AJ36" s="106">
        <v>0</v>
      </c>
      <c r="AK36" s="105">
        <v>0</v>
      </c>
      <c r="AL36" s="105">
        <v>0</v>
      </c>
      <c r="AM36" s="51"/>
      <c r="AN36" s="51"/>
      <c r="AO36" s="50"/>
      <c r="AP36" s="49"/>
      <c r="AQ36" s="49"/>
      <c r="AR36" s="48"/>
      <c r="AS36" s="47"/>
      <c r="AT36" s="46">
        <f t="shared" si="2"/>
        <v>60000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4">
        <v>0</v>
      </c>
    </row>
    <row r="37" spans="1:56" ht="80.25" customHeight="1" x14ac:dyDescent="0.25">
      <c r="A37" s="213">
        <v>2025</v>
      </c>
      <c r="B37" s="214">
        <v>14</v>
      </c>
      <c r="C37" s="51"/>
      <c r="D37" s="104" t="s">
        <v>198</v>
      </c>
      <c r="E37" s="110" t="s">
        <v>835</v>
      </c>
      <c r="F37" s="110" t="s">
        <v>836</v>
      </c>
      <c r="G37" s="51"/>
      <c r="H37" s="220">
        <f t="shared" si="0"/>
        <v>14</v>
      </c>
      <c r="I37" s="106" t="s">
        <v>837</v>
      </c>
      <c r="J37" s="53" t="s">
        <v>357</v>
      </c>
      <c r="K37" s="115">
        <v>876</v>
      </c>
      <c r="L37" s="51" t="s">
        <v>354</v>
      </c>
      <c r="M37" s="115">
        <v>1</v>
      </c>
      <c r="N37" s="51">
        <v>34406000000</v>
      </c>
      <c r="O37" s="51" t="s">
        <v>355</v>
      </c>
      <c r="P37" s="51" t="s">
        <v>198</v>
      </c>
      <c r="Q37" s="108" t="s">
        <v>162</v>
      </c>
      <c r="R37" s="51"/>
      <c r="S37" s="106" t="s">
        <v>360</v>
      </c>
      <c r="T37" s="106"/>
      <c r="U37" s="135" t="s">
        <v>740</v>
      </c>
      <c r="V37" s="136" t="s">
        <v>790</v>
      </c>
      <c r="W37" s="146">
        <v>45322</v>
      </c>
      <c r="X37" s="123">
        <v>45689</v>
      </c>
      <c r="Y37" s="123">
        <v>45716</v>
      </c>
      <c r="Z37" s="137">
        <v>64800</v>
      </c>
      <c r="AA37" s="154" t="s">
        <v>44</v>
      </c>
      <c r="AB37" s="138">
        <f t="shared" si="1"/>
        <v>64800</v>
      </c>
      <c r="AC37" s="159" t="s">
        <v>44</v>
      </c>
      <c r="AD37" s="148" t="s">
        <v>380</v>
      </c>
      <c r="AE37" s="106" t="s">
        <v>388</v>
      </c>
      <c r="AF37" s="106" t="s">
        <v>375</v>
      </c>
      <c r="AG37" s="106"/>
      <c r="AH37" s="106"/>
      <c r="AI37" s="106" t="s">
        <v>415</v>
      </c>
      <c r="AJ37" s="266">
        <v>0</v>
      </c>
      <c r="AK37" s="105">
        <v>0</v>
      </c>
      <c r="AL37" s="105">
        <v>0</v>
      </c>
      <c r="AM37" s="51"/>
      <c r="AN37" s="51"/>
      <c r="AO37" s="50"/>
      <c r="AP37" s="49"/>
      <c r="AQ37" s="49"/>
      <c r="AR37" s="48"/>
      <c r="AS37" s="47"/>
      <c r="AT37" s="46">
        <f t="shared" si="2"/>
        <v>64800</v>
      </c>
      <c r="AU37" s="45">
        <v>0</v>
      </c>
      <c r="AV37" s="45">
        <v>0</v>
      </c>
      <c r="AW37" s="45">
        <v>0</v>
      </c>
      <c r="AX37" s="45">
        <v>0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4">
        <v>0</v>
      </c>
    </row>
    <row r="38" spans="1:56" ht="86.25" customHeight="1" x14ac:dyDescent="0.25">
      <c r="A38" s="213">
        <v>2025</v>
      </c>
      <c r="B38" s="214">
        <v>15</v>
      </c>
      <c r="C38" s="51"/>
      <c r="D38" s="104" t="s">
        <v>198</v>
      </c>
      <c r="E38" s="110" t="s">
        <v>233</v>
      </c>
      <c r="F38" s="209" t="s">
        <v>626</v>
      </c>
      <c r="G38" s="51"/>
      <c r="H38" s="220">
        <f t="shared" si="0"/>
        <v>15</v>
      </c>
      <c r="I38" s="209" t="s">
        <v>844</v>
      </c>
      <c r="J38" s="125" t="s">
        <v>357</v>
      </c>
      <c r="K38" s="115">
        <v>876</v>
      </c>
      <c r="L38" s="106" t="s">
        <v>354</v>
      </c>
      <c r="M38" s="115">
        <v>1</v>
      </c>
      <c r="N38" s="106">
        <v>34406000000</v>
      </c>
      <c r="O38" s="106" t="s">
        <v>355</v>
      </c>
      <c r="P38" s="126" t="s">
        <v>198</v>
      </c>
      <c r="Q38" s="106" t="s">
        <v>162</v>
      </c>
      <c r="R38" s="51"/>
      <c r="S38" s="106" t="s">
        <v>360</v>
      </c>
      <c r="T38" s="106"/>
      <c r="U38" s="135" t="s">
        <v>740</v>
      </c>
      <c r="V38" s="136" t="s">
        <v>790</v>
      </c>
      <c r="W38" s="146">
        <v>45322</v>
      </c>
      <c r="X38" s="123">
        <v>45689</v>
      </c>
      <c r="Y38" s="123">
        <v>45716</v>
      </c>
      <c r="Z38" s="137">
        <v>5400</v>
      </c>
      <c r="AA38" s="154" t="s">
        <v>44</v>
      </c>
      <c r="AB38" s="138">
        <f t="shared" si="1"/>
        <v>5400</v>
      </c>
      <c r="AC38" s="109" t="s">
        <v>44</v>
      </c>
      <c r="AD38" s="148" t="s">
        <v>380</v>
      </c>
      <c r="AE38" s="106" t="s">
        <v>388</v>
      </c>
      <c r="AF38" s="106" t="s">
        <v>375</v>
      </c>
      <c r="AG38" s="106"/>
      <c r="AH38" s="106"/>
      <c r="AI38" s="106" t="s">
        <v>415</v>
      </c>
      <c r="AJ38" s="106">
        <v>0</v>
      </c>
      <c r="AK38" s="105">
        <v>0</v>
      </c>
      <c r="AL38" s="105">
        <v>0</v>
      </c>
      <c r="AM38" s="51"/>
      <c r="AN38" s="51"/>
      <c r="AO38" s="50"/>
      <c r="AP38" s="49"/>
      <c r="AQ38" s="49"/>
      <c r="AR38" s="48"/>
      <c r="AS38" s="47"/>
      <c r="AT38" s="46">
        <f t="shared" si="2"/>
        <v>5400</v>
      </c>
      <c r="AU38" s="45">
        <v>0</v>
      </c>
      <c r="AV38" s="45">
        <v>0</v>
      </c>
      <c r="AW38" s="45">
        <v>0</v>
      </c>
      <c r="AX38" s="45">
        <v>0</v>
      </c>
      <c r="AY38" s="45">
        <v>0</v>
      </c>
      <c r="AZ38" s="45">
        <v>0</v>
      </c>
      <c r="BA38" s="45">
        <v>0</v>
      </c>
      <c r="BB38" s="45">
        <v>0</v>
      </c>
      <c r="BC38" s="45">
        <v>0</v>
      </c>
      <c r="BD38" s="44">
        <v>0</v>
      </c>
    </row>
    <row r="39" spans="1:56" ht="81.75" customHeight="1" x14ac:dyDescent="0.25">
      <c r="A39" s="213">
        <v>2025</v>
      </c>
      <c r="B39" s="214">
        <v>16</v>
      </c>
      <c r="C39" s="51"/>
      <c r="D39" s="104" t="s">
        <v>198</v>
      </c>
      <c r="E39" s="110" t="s">
        <v>214</v>
      </c>
      <c r="F39" s="209">
        <v>27</v>
      </c>
      <c r="G39" s="51"/>
      <c r="H39" s="220">
        <f t="shared" si="0"/>
        <v>16</v>
      </c>
      <c r="I39" s="216" t="s">
        <v>578</v>
      </c>
      <c r="J39" s="109" t="s">
        <v>357</v>
      </c>
      <c r="K39" s="115">
        <v>876</v>
      </c>
      <c r="L39" s="106" t="s">
        <v>354</v>
      </c>
      <c r="M39" s="115">
        <v>1</v>
      </c>
      <c r="N39" s="106">
        <v>34406000000</v>
      </c>
      <c r="O39" s="106" t="s">
        <v>355</v>
      </c>
      <c r="P39" s="126" t="s">
        <v>198</v>
      </c>
      <c r="Q39" s="106" t="s">
        <v>162</v>
      </c>
      <c r="R39" s="51"/>
      <c r="S39" s="106" t="s">
        <v>360</v>
      </c>
      <c r="T39" s="134"/>
      <c r="U39" s="135" t="s">
        <v>740</v>
      </c>
      <c r="V39" s="136" t="s">
        <v>790</v>
      </c>
      <c r="W39" s="123">
        <v>45688</v>
      </c>
      <c r="X39" s="123">
        <v>45689</v>
      </c>
      <c r="Y39" s="123">
        <v>46022</v>
      </c>
      <c r="Z39" s="137">
        <v>90000</v>
      </c>
      <c r="AA39" s="264" t="s">
        <v>44</v>
      </c>
      <c r="AB39" s="138">
        <f t="shared" si="1"/>
        <v>90000</v>
      </c>
      <c r="AC39" s="109" t="s">
        <v>44</v>
      </c>
      <c r="AD39" s="148">
        <v>2</v>
      </c>
      <c r="AE39" s="106" t="s">
        <v>388</v>
      </c>
      <c r="AF39" s="106" t="s">
        <v>375</v>
      </c>
      <c r="AG39" s="51"/>
      <c r="AH39" s="51"/>
      <c r="AI39" s="106" t="s">
        <v>415</v>
      </c>
      <c r="AJ39" s="106">
        <v>0</v>
      </c>
      <c r="AK39" s="105">
        <v>0</v>
      </c>
      <c r="AL39" s="105">
        <v>0</v>
      </c>
      <c r="AM39" s="51"/>
      <c r="AN39" s="51"/>
      <c r="AO39" s="50"/>
      <c r="AP39" s="49"/>
      <c r="AQ39" s="49"/>
      <c r="AR39" s="48"/>
      <c r="AS39" s="47"/>
      <c r="AT39" s="46">
        <f t="shared" si="2"/>
        <v>90000</v>
      </c>
      <c r="AU39" s="45">
        <v>0</v>
      </c>
      <c r="AV39" s="45">
        <v>0</v>
      </c>
      <c r="AW39" s="45">
        <v>0</v>
      </c>
      <c r="AX39" s="45">
        <v>0</v>
      </c>
      <c r="AY39" s="45">
        <v>0</v>
      </c>
      <c r="AZ39" s="45">
        <v>0</v>
      </c>
      <c r="BA39" s="45">
        <v>0</v>
      </c>
      <c r="BB39" s="45">
        <v>0</v>
      </c>
      <c r="BC39" s="45">
        <v>0</v>
      </c>
      <c r="BD39" s="44">
        <v>0</v>
      </c>
    </row>
    <row r="40" spans="1:56" ht="69" customHeight="1" x14ac:dyDescent="0.25">
      <c r="A40" s="213">
        <v>2025</v>
      </c>
      <c r="B40" s="214">
        <v>17</v>
      </c>
      <c r="C40" s="51"/>
      <c r="D40" s="104" t="s">
        <v>198</v>
      </c>
      <c r="E40" s="120" t="s">
        <v>215</v>
      </c>
      <c r="F40" s="209">
        <v>27</v>
      </c>
      <c r="G40" s="51"/>
      <c r="H40" s="220">
        <f t="shared" si="0"/>
        <v>17</v>
      </c>
      <c r="I40" s="216" t="s">
        <v>290</v>
      </c>
      <c r="J40" s="109" t="s">
        <v>357</v>
      </c>
      <c r="K40" s="115">
        <v>876</v>
      </c>
      <c r="L40" s="106" t="s">
        <v>354</v>
      </c>
      <c r="M40" s="115">
        <v>1</v>
      </c>
      <c r="N40" s="106">
        <v>34406000000</v>
      </c>
      <c r="O40" s="106" t="s">
        <v>355</v>
      </c>
      <c r="P40" s="126" t="s">
        <v>198</v>
      </c>
      <c r="Q40" s="106" t="s">
        <v>162</v>
      </c>
      <c r="R40" s="51"/>
      <c r="S40" s="106" t="s">
        <v>360</v>
      </c>
      <c r="T40" s="106"/>
      <c r="U40" s="135" t="s">
        <v>740</v>
      </c>
      <c r="V40" s="136" t="s">
        <v>790</v>
      </c>
      <c r="W40" s="123">
        <v>45688</v>
      </c>
      <c r="X40" s="123">
        <v>45689</v>
      </c>
      <c r="Y40" s="123">
        <v>46022</v>
      </c>
      <c r="Z40" s="137">
        <v>90000</v>
      </c>
      <c r="AA40" s="154" t="s">
        <v>44</v>
      </c>
      <c r="AB40" s="138">
        <f t="shared" si="1"/>
        <v>90000</v>
      </c>
      <c r="AC40" s="109" t="s">
        <v>44</v>
      </c>
      <c r="AD40" s="148">
        <v>2</v>
      </c>
      <c r="AE40" s="106" t="s">
        <v>388</v>
      </c>
      <c r="AF40" s="106" t="s">
        <v>375</v>
      </c>
      <c r="AG40" s="51"/>
      <c r="AH40" s="51"/>
      <c r="AI40" s="106" t="s">
        <v>415</v>
      </c>
      <c r="AJ40" s="106">
        <v>0</v>
      </c>
      <c r="AK40" s="105">
        <v>0</v>
      </c>
      <c r="AL40" s="105">
        <v>0</v>
      </c>
      <c r="AM40" s="51"/>
      <c r="AN40" s="51"/>
      <c r="AO40" s="50"/>
      <c r="AP40" s="49"/>
      <c r="AQ40" s="49"/>
      <c r="AR40" s="48"/>
      <c r="AS40" s="47"/>
      <c r="AT40" s="46">
        <f t="shared" si="2"/>
        <v>90000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0</v>
      </c>
      <c r="BC40" s="45">
        <v>0</v>
      </c>
      <c r="BD40" s="44">
        <v>0</v>
      </c>
    </row>
    <row r="41" spans="1:56" ht="79.5" customHeight="1" x14ac:dyDescent="0.25">
      <c r="A41" s="213">
        <v>2025</v>
      </c>
      <c r="B41" s="214">
        <v>18</v>
      </c>
      <c r="C41" s="51"/>
      <c r="D41" s="104" t="s">
        <v>198</v>
      </c>
      <c r="E41" s="110" t="s">
        <v>216</v>
      </c>
      <c r="F41" s="209">
        <v>27</v>
      </c>
      <c r="G41" s="51"/>
      <c r="H41" s="220">
        <f t="shared" si="0"/>
        <v>18</v>
      </c>
      <c r="I41" s="216" t="s">
        <v>291</v>
      </c>
      <c r="J41" s="109" t="s">
        <v>357</v>
      </c>
      <c r="K41" s="115">
        <v>876</v>
      </c>
      <c r="L41" s="106" t="s">
        <v>354</v>
      </c>
      <c r="M41" s="115">
        <v>1</v>
      </c>
      <c r="N41" s="106">
        <v>34406000000</v>
      </c>
      <c r="O41" s="106" t="s">
        <v>355</v>
      </c>
      <c r="P41" s="126" t="s">
        <v>198</v>
      </c>
      <c r="Q41" s="106" t="s">
        <v>162</v>
      </c>
      <c r="R41" s="51"/>
      <c r="S41" s="106" t="s">
        <v>360</v>
      </c>
      <c r="T41" s="106"/>
      <c r="U41" s="135" t="s">
        <v>740</v>
      </c>
      <c r="V41" s="136" t="s">
        <v>790</v>
      </c>
      <c r="W41" s="123">
        <v>45688</v>
      </c>
      <c r="X41" s="123">
        <v>45689</v>
      </c>
      <c r="Y41" s="123">
        <v>46022</v>
      </c>
      <c r="Z41" s="137">
        <v>90000</v>
      </c>
      <c r="AA41" s="158" t="s">
        <v>44</v>
      </c>
      <c r="AB41" s="138">
        <f t="shared" si="1"/>
        <v>90000</v>
      </c>
      <c r="AC41" s="109" t="s">
        <v>44</v>
      </c>
      <c r="AD41" s="148">
        <v>2</v>
      </c>
      <c r="AE41" s="106" t="s">
        <v>388</v>
      </c>
      <c r="AF41" s="106" t="s">
        <v>375</v>
      </c>
      <c r="AG41" s="51"/>
      <c r="AH41" s="51"/>
      <c r="AI41" s="106" t="s">
        <v>415</v>
      </c>
      <c r="AJ41" s="106">
        <v>0</v>
      </c>
      <c r="AK41" s="105">
        <v>0</v>
      </c>
      <c r="AL41" s="105">
        <v>0</v>
      </c>
      <c r="AM41" s="51"/>
      <c r="AN41" s="51"/>
      <c r="AO41" s="50"/>
      <c r="AP41" s="49"/>
      <c r="AQ41" s="49"/>
      <c r="AR41" s="48"/>
      <c r="AS41" s="47"/>
      <c r="AT41" s="46">
        <f t="shared" si="2"/>
        <v>90000</v>
      </c>
      <c r="AU41" s="45">
        <v>0</v>
      </c>
      <c r="AV41" s="45">
        <v>0</v>
      </c>
      <c r="AW41" s="45">
        <v>0</v>
      </c>
      <c r="AX41" s="45">
        <v>0</v>
      </c>
      <c r="AY41" s="45">
        <v>0</v>
      </c>
      <c r="AZ41" s="45">
        <v>0</v>
      </c>
      <c r="BA41" s="45">
        <v>0</v>
      </c>
      <c r="BB41" s="45">
        <v>0</v>
      </c>
      <c r="BC41" s="45">
        <v>0</v>
      </c>
      <c r="BD41" s="44">
        <v>0</v>
      </c>
    </row>
    <row r="42" spans="1:56" ht="57" customHeight="1" x14ac:dyDescent="0.25">
      <c r="A42" s="213">
        <v>2025</v>
      </c>
      <c r="B42" s="214">
        <v>19</v>
      </c>
      <c r="C42" s="51"/>
      <c r="D42" s="104" t="s">
        <v>198</v>
      </c>
      <c r="E42" s="120" t="s">
        <v>218</v>
      </c>
      <c r="F42" s="110" t="s">
        <v>218</v>
      </c>
      <c r="G42" s="51"/>
      <c r="H42" s="220">
        <f t="shared" si="0"/>
        <v>19</v>
      </c>
      <c r="I42" s="106" t="s">
        <v>294</v>
      </c>
      <c r="J42" s="125" t="s">
        <v>357</v>
      </c>
      <c r="K42" s="115">
        <v>876</v>
      </c>
      <c r="L42" s="106" t="s">
        <v>354</v>
      </c>
      <c r="M42" s="115">
        <v>1</v>
      </c>
      <c r="N42" s="106">
        <v>34406000000</v>
      </c>
      <c r="O42" s="106" t="s">
        <v>355</v>
      </c>
      <c r="P42" s="126" t="s">
        <v>198</v>
      </c>
      <c r="Q42" s="106" t="s">
        <v>162</v>
      </c>
      <c r="R42" s="51"/>
      <c r="S42" s="106" t="s">
        <v>360</v>
      </c>
      <c r="T42" s="106"/>
      <c r="U42" s="135" t="s">
        <v>740</v>
      </c>
      <c r="V42" s="136" t="s">
        <v>790</v>
      </c>
      <c r="W42" s="123">
        <v>45688</v>
      </c>
      <c r="X42" s="123">
        <v>45689</v>
      </c>
      <c r="Y42" s="123">
        <v>46022</v>
      </c>
      <c r="Z42" s="139">
        <v>99000</v>
      </c>
      <c r="AA42" s="154" t="s">
        <v>44</v>
      </c>
      <c r="AB42" s="138">
        <f t="shared" si="1"/>
        <v>99000</v>
      </c>
      <c r="AC42" s="109" t="s">
        <v>44</v>
      </c>
      <c r="AD42" s="148">
        <v>2</v>
      </c>
      <c r="AE42" s="106" t="s">
        <v>388</v>
      </c>
      <c r="AF42" s="106" t="s">
        <v>375</v>
      </c>
      <c r="AG42" s="51"/>
      <c r="AH42" s="51"/>
      <c r="AI42" s="106" t="s">
        <v>415</v>
      </c>
      <c r="AJ42" s="106">
        <v>0</v>
      </c>
      <c r="AK42" s="105">
        <v>0</v>
      </c>
      <c r="AL42" s="105">
        <v>0</v>
      </c>
      <c r="AM42" s="51"/>
      <c r="AN42" s="51"/>
      <c r="AO42" s="50"/>
      <c r="AP42" s="49"/>
      <c r="AQ42" s="49"/>
      <c r="AR42" s="48"/>
      <c r="AS42" s="47"/>
      <c r="AT42" s="46">
        <f t="shared" si="2"/>
        <v>99000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4">
        <v>0</v>
      </c>
    </row>
    <row r="43" spans="1:56" ht="60.75" customHeight="1" x14ac:dyDescent="0.25">
      <c r="A43" s="213">
        <v>2025</v>
      </c>
      <c r="B43" s="214">
        <v>20</v>
      </c>
      <c r="C43" s="51"/>
      <c r="D43" s="104" t="s">
        <v>198</v>
      </c>
      <c r="E43" s="120" t="s">
        <v>218</v>
      </c>
      <c r="F43" s="110" t="s">
        <v>218</v>
      </c>
      <c r="G43" s="51"/>
      <c r="H43" s="220">
        <f t="shared" si="0"/>
        <v>20</v>
      </c>
      <c r="I43" s="106" t="s">
        <v>295</v>
      </c>
      <c r="J43" s="125" t="s">
        <v>357</v>
      </c>
      <c r="K43" s="115">
        <v>876</v>
      </c>
      <c r="L43" s="106" t="s">
        <v>354</v>
      </c>
      <c r="M43" s="115">
        <v>1</v>
      </c>
      <c r="N43" s="106">
        <v>34406000000</v>
      </c>
      <c r="O43" s="106" t="s">
        <v>355</v>
      </c>
      <c r="P43" s="126" t="s">
        <v>198</v>
      </c>
      <c r="Q43" s="106" t="s">
        <v>162</v>
      </c>
      <c r="R43" s="51"/>
      <c r="S43" s="106" t="s">
        <v>360</v>
      </c>
      <c r="T43" s="106"/>
      <c r="U43" s="135" t="s">
        <v>740</v>
      </c>
      <c r="V43" s="136" t="s">
        <v>790</v>
      </c>
      <c r="W43" s="123">
        <v>45688</v>
      </c>
      <c r="X43" s="123">
        <v>45689</v>
      </c>
      <c r="Y43" s="123">
        <v>46022</v>
      </c>
      <c r="Z43" s="137">
        <v>98800</v>
      </c>
      <c r="AA43" s="160" t="s">
        <v>44</v>
      </c>
      <c r="AB43" s="138">
        <f t="shared" si="1"/>
        <v>98800</v>
      </c>
      <c r="AC43" s="109" t="s">
        <v>44</v>
      </c>
      <c r="AD43" s="148">
        <v>2</v>
      </c>
      <c r="AE43" s="106" t="s">
        <v>388</v>
      </c>
      <c r="AF43" s="106" t="s">
        <v>375</v>
      </c>
      <c r="AG43" s="51"/>
      <c r="AH43" s="51"/>
      <c r="AI43" s="106" t="s">
        <v>415</v>
      </c>
      <c r="AJ43" s="106">
        <v>0</v>
      </c>
      <c r="AK43" s="105">
        <v>0</v>
      </c>
      <c r="AL43" s="105">
        <v>0</v>
      </c>
      <c r="AM43" s="51"/>
      <c r="AN43" s="51"/>
      <c r="AO43" s="50"/>
      <c r="AP43" s="49"/>
      <c r="AQ43" s="49"/>
      <c r="AR43" s="48"/>
      <c r="AS43" s="47"/>
      <c r="AT43" s="46">
        <f t="shared" si="2"/>
        <v>98800</v>
      </c>
      <c r="AU43" s="45">
        <v>0</v>
      </c>
      <c r="AV43" s="45">
        <v>0</v>
      </c>
      <c r="AW43" s="45">
        <v>0</v>
      </c>
      <c r="AX43" s="45">
        <v>0</v>
      </c>
      <c r="AY43" s="45">
        <v>0</v>
      </c>
      <c r="AZ43" s="45">
        <v>0</v>
      </c>
      <c r="BA43" s="45">
        <v>0</v>
      </c>
      <c r="BB43" s="45">
        <v>0</v>
      </c>
      <c r="BC43" s="45">
        <v>0</v>
      </c>
      <c r="BD43" s="44">
        <v>0</v>
      </c>
    </row>
    <row r="44" spans="1:56" ht="51.75" customHeight="1" x14ac:dyDescent="0.25">
      <c r="A44" s="213">
        <v>2025</v>
      </c>
      <c r="B44" s="214">
        <v>21</v>
      </c>
      <c r="C44" s="51"/>
      <c r="D44" s="104" t="s">
        <v>198</v>
      </c>
      <c r="E44" s="120" t="s">
        <v>218</v>
      </c>
      <c r="F44" s="110" t="s">
        <v>218</v>
      </c>
      <c r="G44" s="51"/>
      <c r="H44" s="220">
        <f t="shared" si="0"/>
        <v>21</v>
      </c>
      <c r="I44" s="106" t="s">
        <v>296</v>
      </c>
      <c r="J44" s="125" t="s">
        <v>357</v>
      </c>
      <c r="K44" s="115">
        <v>876</v>
      </c>
      <c r="L44" s="106" t="s">
        <v>354</v>
      </c>
      <c r="M44" s="115">
        <v>1</v>
      </c>
      <c r="N44" s="106">
        <v>34406000000</v>
      </c>
      <c r="O44" s="106" t="s">
        <v>355</v>
      </c>
      <c r="P44" s="126" t="s">
        <v>198</v>
      </c>
      <c r="Q44" s="106" t="s">
        <v>162</v>
      </c>
      <c r="R44" s="51"/>
      <c r="S44" s="106" t="s">
        <v>360</v>
      </c>
      <c r="T44" s="106"/>
      <c r="U44" s="135" t="s">
        <v>740</v>
      </c>
      <c r="V44" s="136" t="s">
        <v>790</v>
      </c>
      <c r="W44" s="123">
        <v>45688</v>
      </c>
      <c r="X44" s="123">
        <v>45689</v>
      </c>
      <c r="Y44" s="123">
        <v>46022</v>
      </c>
      <c r="Z44" s="137">
        <v>99000</v>
      </c>
      <c r="AA44" s="154" t="s">
        <v>44</v>
      </c>
      <c r="AB44" s="138">
        <f t="shared" si="1"/>
        <v>99000</v>
      </c>
      <c r="AC44" s="109" t="s">
        <v>44</v>
      </c>
      <c r="AD44" s="148">
        <v>2</v>
      </c>
      <c r="AE44" s="106" t="s">
        <v>388</v>
      </c>
      <c r="AF44" s="106" t="s">
        <v>375</v>
      </c>
      <c r="AG44" s="51"/>
      <c r="AH44" s="51"/>
      <c r="AI44" s="106" t="s">
        <v>415</v>
      </c>
      <c r="AJ44" s="106">
        <v>0</v>
      </c>
      <c r="AK44" s="105">
        <v>0</v>
      </c>
      <c r="AL44" s="105">
        <v>0</v>
      </c>
      <c r="AM44" s="51"/>
      <c r="AN44" s="51"/>
      <c r="AO44" s="50"/>
      <c r="AP44" s="49"/>
      <c r="AQ44" s="49"/>
      <c r="AR44" s="48"/>
      <c r="AS44" s="47"/>
      <c r="AT44" s="46">
        <f t="shared" si="2"/>
        <v>99000</v>
      </c>
      <c r="AU44" s="45">
        <v>0</v>
      </c>
      <c r="AV44" s="45">
        <v>0</v>
      </c>
      <c r="AW44" s="45">
        <v>0</v>
      </c>
      <c r="AX44" s="45">
        <v>0</v>
      </c>
      <c r="AY44" s="45">
        <v>0</v>
      </c>
      <c r="AZ44" s="45">
        <v>0</v>
      </c>
      <c r="BA44" s="45">
        <v>0</v>
      </c>
      <c r="BB44" s="45">
        <v>0</v>
      </c>
      <c r="BC44" s="45">
        <v>0</v>
      </c>
      <c r="BD44" s="44">
        <v>0</v>
      </c>
    </row>
    <row r="45" spans="1:56" ht="56.25" customHeight="1" x14ac:dyDescent="0.25">
      <c r="A45" s="213">
        <v>2025</v>
      </c>
      <c r="B45" s="214">
        <v>22</v>
      </c>
      <c r="C45" s="51"/>
      <c r="D45" s="104" t="s">
        <v>198</v>
      </c>
      <c r="E45" s="120" t="s">
        <v>218</v>
      </c>
      <c r="F45" s="110" t="s">
        <v>218</v>
      </c>
      <c r="G45" s="51"/>
      <c r="H45" s="220">
        <f t="shared" si="0"/>
        <v>22</v>
      </c>
      <c r="I45" s="106" t="s">
        <v>298</v>
      </c>
      <c r="J45" s="125" t="s">
        <v>357</v>
      </c>
      <c r="K45" s="115">
        <v>876</v>
      </c>
      <c r="L45" s="106" t="s">
        <v>354</v>
      </c>
      <c r="M45" s="115">
        <v>1</v>
      </c>
      <c r="N45" s="106">
        <v>34406000000</v>
      </c>
      <c r="O45" s="106" t="s">
        <v>355</v>
      </c>
      <c r="P45" s="126" t="s">
        <v>198</v>
      </c>
      <c r="Q45" s="106" t="s">
        <v>162</v>
      </c>
      <c r="R45" s="51"/>
      <c r="S45" s="106" t="s">
        <v>360</v>
      </c>
      <c r="T45" s="106"/>
      <c r="U45" s="135" t="s">
        <v>740</v>
      </c>
      <c r="V45" s="136" t="s">
        <v>790</v>
      </c>
      <c r="W45" s="123">
        <v>45688</v>
      </c>
      <c r="X45" s="123">
        <v>45689</v>
      </c>
      <c r="Y45" s="123">
        <v>46022</v>
      </c>
      <c r="Z45" s="137">
        <v>99000</v>
      </c>
      <c r="AA45" s="154" t="s">
        <v>44</v>
      </c>
      <c r="AB45" s="138">
        <f t="shared" si="1"/>
        <v>99000</v>
      </c>
      <c r="AC45" s="109" t="s">
        <v>44</v>
      </c>
      <c r="AD45" s="148">
        <v>2</v>
      </c>
      <c r="AE45" s="106" t="s">
        <v>388</v>
      </c>
      <c r="AF45" s="106" t="s">
        <v>375</v>
      </c>
      <c r="AG45" s="51"/>
      <c r="AH45" s="51"/>
      <c r="AI45" s="106" t="s">
        <v>415</v>
      </c>
      <c r="AJ45" s="106">
        <v>0</v>
      </c>
      <c r="AK45" s="105">
        <v>0</v>
      </c>
      <c r="AL45" s="105">
        <v>0</v>
      </c>
      <c r="AM45" s="51"/>
      <c r="AN45" s="51"/>
      <c r="AO45" s="50"/>
      <c r="AP45" s="49"/>
      <c r="AQ45" s="49"/>
      <c r="AR45" s="48"/>
      <c r="AS45" s="47"/>
      <c r="AT45" s="46">
        <f t="shared" si="2"/>
        <v>99000</v>
      </c>
      <c r="AU45" s="45">
        <v>0</v>
      </c>
      <c r="AV45" s="45">
        <v>0</v>
      </c>
      <c r="AW45" s="45">
        <v>0</v>
      </c>
      <c r="AX45" s="45">
        <v>0</v>
      </c>
      <c r="AY45" s="45">
        <v>0</v>
      </c>
      <c r="AZ45" s="45">
        <v>0</v>
      </c>
      <c r="BA45" s="45">
        <v>0</v>
      </c>
      <c r="BB45" s="45">
        <v>0</v>
      </c>
      <c r="BC45" s="45">
        <v>0</v>
      </c>
      <c r="BD45" s="44">
        <v>0</v>
      </c>
    </row>
    <row r="46" spans="1:56" ht="51.75" customHeight="1" x14ac:dyDescent="0.25">
      <c r="A46" s="213">
        <v>2025</v>
      </c>
      <c r="B46" s="214">
        <v>23</v>
      </c>
      <c r="C46" s="51"/>
      <c r="D46" s="104" t="s">
        <v>198</v>
      </c>
      <c r="E46" s="120" t="s">
        <v>218</v>
      </c>
      <c r="F46" s="110" t="s">
        <v>218</v>
      </c>
      <c r="G46" s="51"/>
      <c r="H46" s="220">
        <f t="shared" si="0"/>
        <v>23</v>
      </c>
      <c r="I46" s="106" t="s">
        <v>299</v>
      </c>
      <c r="J46" s="125" t="s">
        <v>357</v>
      </c>
      <c r="K46" s="115">
        <v>876</v>
      </c>
      <c r="L46" s="106" t="s">
        <v>354</v>
      </c>
      <c r="M46" s="115">
        <v>1</v>
      </c>
      <c r="N46" s="106">
        <v>34406000000</v>
      </c>
      <c r="O46" s="106" t="s">
        <v>355</v>
      </c>
      <c r="P46" s="126" t="s">
        <v>198</v>
      </c>
      <c r="Q46" s="106" t="s">
        <v>162</v>
      </c>
      <c r="R46" s="51"/>
      <c r="S46" s="106" t="s">
        <v>360</v>
      </c>
      <c r="T46" s="106"/>
      <c r="U46" s="135" t="s">
        <v>740</v>
      </c>
      <c r="V46" s="136" t="s">
        <v>790</v>
      </c>
      <c r="W46" s="123">
        <v>45688</v>
      </c>
      <c r="X46" s="123">
        <v>45689</v>
      </c>
      <c r="Y46" s="123">
        <v>46022</v>
      </c>
      <c r="Z46" s="137">
        <v>99670</v>
      </c>
      <c r="AA46" s="158" t="s">
        <v>44</v>
      </c>
      <c r="AB46" s="138">
        <f t="shared" si="1"/>
        <v>99670</v>
      </c>
      <c r="AC46" s="109" t="s">
        <v>44</v>
      </c>
      <c r="AD46" s="148">
        <v>2</v>
      </c>
      <c r="AE46" s="106" t="s">
        <v>388</v>
      </c>
      <c r="AF46" s="106" t="s">
        <v>375</v>
      </c>
      <c r="AG46" s="51"/>
      <c r="AH46" s="51"/>
      <c r="AI46" s="106" t="s">
        <v>415</v>
      </c>
      <c r="AJ46" s="106">
        <v>0</v>
      </c>
      <c r="AK46" s="105">
        <v>0</v>
      </c>
      <c r="AL46" s="105">
        <v>0</v>
      </c>
      <c r="AM46" s="51"/>
      <c r="AN46" s="51"/>
      <c r="AO46" s="50"/>
      <c r="AP46" s="49"/>
      <c r="AQ46" s="49"/>
      <c r="AR46" s="48"/>
      <c r="AS46" s="47"/>
      <c r="AT46" s="46">
        <f t="shared" si="2"/>
        <v>99670</v>
      </c>
      <c r="AU46" s="45">
        <v>0</v>
      </c>
      <c r="AV46" s="45">
        <v>0</v>
      </c>
      <c r="AW46" s="45">
        <v>0</v>
      </c>
      <c r="AX46" s="45">
        <v>0</v>
      </c>
      <c r="AY46" s="45">
        <v>0</v>
      </c>
      <c r="AZ46" s="45">
        <v>0</v>
      </c>
      <c r="BA46" s="45">
        <v>0</v>
      </c>
      <c r="BB46" s="45">
        <v>0</v>
      </c>
      <c r="BC46" s="45">
        <v>0</v>
      </c>
      <c r="BD46" s="44">
        <v>0</v>
      </c>
    </row>
    <row r="47" spans="1:56" ht="51.75" customHeight="1" x14ac:dyDescent="0.25">
      <c r="A47" s="213">
        <v>2025</v>
      </c>
      <c r="B47" s="214">
        <v>24</v>
      </c>
      <c r="C47" s="51"/>
      <c r="D47" s="104" t="s">
        <v>198</v>
      </c>
      <c r="E47" s="120" t="s">
        <v>218</v>
      </c>
      <c r="F47" s="110" t="s">
        <v>218</v>
      </c>
      <c r="G47" s="51"/>
      <c r="H47" s="220">
        <f t="shared" si="0"/>
        <v>24</v>
      </c>
      <c r="I47" s="106" t="s">
        <v>300</v>
      </c>
      <c r="J47" s="125" t="s">
        <v>357</v>
      </c>
      <c r="K47" s="115">
        <v>876</v>
      </c>
      <c r="L47" s="106" t="s">
        <v>354</v>
      </c>
      <c r="M47" s="115">
        <v>1</v>
      </c>
      <c r="N47" s="106">
        <v>34406000000</v>
      </c>
      <c r="O47" s="106" t="s">
        <v>355</v>
      </c>
      <c r="P47" s="126" t="s">
        <v>198</v>
      </c>
      <c r="Q47" s="106" t="s">
        <v>162</v>
      </c>
      <c r="R47" s="51"/>
      <c r="S47" s="106" t="s">
        <v>360</v>
      </c>
      <c r="T47" s="106"/>
      <c r="U47" s="135" t="s">
        <v>740</v>
      </c>
      <c r="V47" s="136" t="s">
        <v>790</v>
      </c>
      <c r="W47" s="123">
        <v>45688</v>
      </c>
      <c r="X47" s="123">
        <v>45689</v>
      </c>
      <c r="Y47" s="123">
        <v>46022</v>
      </c>
      <c r="Z47" s="137">
        <v>82360</v>
      </c>
      <c r="AA47" s="161" t="s">
        <v>44</v>
      </c>
      <c r="AB47" s="138">
        <f t="shared" si="1"/>
        <v>82360</v>
      </c>
      <c r="AC47" s="109" t="s">
        <v>44</v>
      </c>
      <c r="AD47" s="148">
        <v>2</v>
      </c>
      <c r="AE47" s="106" t="s">
        <v>388</v>
      </c>
      <c r="AF47" s="106" t="s">
        <v>375</v>
      </c>
      <c r="AG47" s="51"/>
      <c r="AH47" s="51"/>
      <c r="AI47" s="106" t="s">
        <v>415</v>
      </c>
      <c r="AJ47" s="106">
        <v>0</v>
      </c>
      <c r="AK47" s="105">
        <v>0</v>
      </c>
      <c r="AL47" s="105">
        <v>0</v>
      </c>
      <c r="AM47" s="51"/>
      <c r="AN47" s="51"/>
      <c r="AO47" s="50"/>
      <c r="AP47" s="49"/>
      <c r="AQ47" s="49"/>
      <c r="AR47" s="48"/>
      <c r="AS47" s="47"/>
      <c r="AT47" s="46">
        <f t="shared" si="2"/>
        <v>82360</v>
      </c>
      <c r="AU47" s="45">
        <v>0</v>
      </c>
      <c r="AV47" s="45">
        <v>0</v>
      </c>
      <c r="AW47" s="45">
        <v>0</v>
      </c>
      <c r="AX47" s="45">
        <v>0</v>
      </c>
      <c r="AY47" s="45">
        <v>0</v>
      </c>
      <c r="AZ47" s="45">
        <v>0</v>
      </c>
      <c r="BA47" s="45">
        <v>0</v>
      </c>
      <c r="BB47" s="45">
        <v>0</v>
      </c>
      <c r="BC47" s="45">
        <v>0</v>
      </c>
      <c r="BD47" s="44">
        <v>0</v>
      </c>
    </row>
    <row r="48" spans="1:56" ht="39" customHeight="1" x14ac:dyDescent="0.25">
      <c r="A48" s="213">
        <v>2025</v>
      </c>
      <c r="B48" s="214">
        <v>25</v>
      </c>
      <c r="C48" s="51"/>
      <c r="D48" s="104" t="s">
        <v>198</v>
      </c>
      <c r="E48" s="120" t="s">
        <v>218</v>
      </c>
      <c r="F48" s="110" t="s">
        <v>218</v>
      </c>
      <c r="G48" s="51"/>
      <c r="H48" s="220">
        <f t="shared" si="0"/>
        <v>25</v>
      </c>
      <c r="I48" s="106" t="s">
        <v>301</v>
      </c>
      <c r="J48" s="125" t="s">
        <v>357</v>
      </c>
      <c r="K48" s="115">
        <v>876</v>
      </c>
      <c r="L48" s="106" t="s">
        <v>354</v>
      </c>
      <c r="M48" s="115">
        <v>1</v>
      </c>
      <c r="N48" s="106">
        <v>34406000000</v>
      </c>
      <c r="O48" s="106" t="s">
        <v>355</v>
      </c>
      <c r="P48" s="126" t="s">
        <v>198</v>
      </c>
      <c r="Q48" s="106" t="s">
        <v>162</v>
      </c>
      <c r="R48" s="51"/>
      <c r="S48" s="106" t="s">
        <v>360</v>
      </c>
      <c r="T48" s="106"/>
      <c r="U48" s="135" t="s">
        <v>740</v>
      </c>
      <c r="V48" s="136" t="s">
        <v>790</v>
      </c>
      <c r="W48" s="123">
        <v>45688</v>
      </c>
      <c r="X48" s="123">
        <v>45689</v>
      </c>
      <c r="Y48" s="123">
        <v>46022</v>
      </c>
      <c r="Z48" s="137">
        <v>76950</v>
      </c>
      <c r="AA48" s="154" t="s">
        <v>44</v>
      </c>
      <c r="AB48" s="138">
        <f t="shared" si="1"/>
        <v>76950</v>
      </c>
      <c r="AC48" s="109" t="s">
        <v>44</v>
      </c>
      <c r="AD48" s="148">
        <v>2</v>
      </c>
      <c r="AE48" s="106" t="s">
        <v>388</v>
      </c>
      <c r="AF48" s="106" t="s">
        <v>375</v>
      </c>
      <c r="AG48" s="51"/>
      <c r="AH48" s="51"/>
      <c r="AI48" s="106" t="s">
        <v>415</v>
      </c>
      <c r="AJ48" s="106">
        <v>0</v>
      </c>
      <c r="AK48" s="105">
        <v>0</v>
      </c>
      <c r="AL48" s="105">
        <v>0</v>
      </c>
      <c r="AM48" s="51"/>
      <c r="AN48" s="51"/>
      <c r="AO48" s="50"/>
      <c r="AP48" s="49"/>
      <c r="AQ48" s="49"/>
      <c r="AR48" s="48"/>
      <c r="AS48" s="47"/>
      <c r="AT48" s="46">
        <f t="shared" si="2"/>
        <v>76950</v>
      </c>
      <c r="AU48" s="45">
        <v>0</v>
      </c>
      <c r="AV48" s="45">
        <v>0</v>
      </c>
      <c r="AW48" s="45">
        <v>0</v>
      </c>
      <c r="AX48" s="45">
        <v>0</v>
      </c>
      <c r="AY48" s="45">
        <v>0</v>
      </c>
      <c r="AZ48" s="45">
        <v>0</v>
      </c>
      <c r="BA48" s="45">
        <v>0</v>
      </c>
      <c r="BB48" s="45">
        <v>0</v>
      </c>
      <c r="BC48" s="45">
        <v>0</v>
      </c>
      <c r="BD48" s="44">
        <v>0</v>
      </c>
    </row>
    <row r="49" spans="1:56" ht="39" customHeight="1" x14ac:dyDescent="0.25">
      <c r="A49" s="213">
        <v>2025</v>
      </c>
      <c r="B49" s="214">
        <v>26</v>
      </c>
      <c r="C49" s="51"/>
      <c r="D49" s="104" t="s">
        <v>198</v>
      </c>
      <c r="E49" s="120" t="s">
        <v>220</v>
      </c>
      <c r="F49" s="120" t="s">
        <v>693</v>
      </c>
      <c r="G49" s="51"/>
      <c r="H49" s="220">
        <f t="shared" si="0"/>
        <v>26</v>
      </c>
      <c r="I49" s="51" t="s">
        <v>694</v>
      </c>
      <c r="J49" s="53" t="s">
        <v>357</v>
      </c>
      <c r="K49" s="115">
        <v>876</v>
      </c>
      <c r="L49" s="51" t="s">
        <v>354</v>
      </c>
      <c r="M49" s="115">
        <v>1</v>
      </c>
      <c r="N49" s="51">
        <v>34406000000</v>
      </c>
      <c r="O49" s="51" t="s">
        <v>355</v>
      </c>
      <c r="P49" s="51" t="s">
        <v>198</v>
      </c>
      <c r="Q49" s="106" t="s">
        <v>162</v>
      </c>
      <c r="R49" s="51"/>
      <c r="S49" s="106" t="s">
        <v>360</v>
      </c>
      <c r="T49" s="106"/>
      <c r="U49" s="135" t="s">
        <v>740</v>
      </c>
      <c r="V49" s="136" t="s">
        <v>790</v>
      </c>
      <c r="W49" s="123">
        <v>45688</v>
      </c>
      <c r="X49" s="123">
        <v>45689</v>
      </c>
      <c r="Y49" s="123">
        <v>45716</v>
      </c>
      <c r="Z49" s="137">
        <v>12000</v>
      </c>
      <c r="AA49" s="154" t="s">
        <v>44</v>
      </c>
      <c r="AB49" s="138">
        <f t="shared" si="1"/>
        <v>12000</v>
      </c>
      <c r="AC49" s="159" t="s">
        <v>44</v>
      </c>
      <c r="AD49" s="148">
        <v>13</v>
      </c>
      <c r="AE49" s="108" t="s">
        <v>690</v>
      </c>
      <c r="AF49" s="106" t="s">
        <v>375</v>
      </c>
      <c r="AG49" s="106"/>
      <c r="AH49" s="106"/>
      <c r="AI49" s="106" t="s">
        <v>691</v>
      </c>
      <c r="AJ49" s="106">
        <v>0</v>
      </c>
      <c r="AK49" s="105">
        <v>0</v>
      </c>
      <c r="AL49" s="105">
        <v>0</v>
      </c>
      <c r="AM49" s="51"/>
      <c r="AN49" s="51"/>
      <c r="AO49" s="50"/>
      <c r="AP49" s="49"/>
      <c r="AQ49" s="49"/>
      <c r="AR49" s="48"/>
      <c r="AS49" s="47"/>
      <c r="AT49" s="46">
        <f t="shared" si="2"/>
        <v>12000</v>
      </c>
      <c r="AU49" s="45">
        <v>0</v>
      </c>
      <c r="AV49" s="45">
        <v>0</v>
      </c>
      <c r="AW49" s="45">
        <v>0</v>
      </c>
      <c r="AX49" s="45">
        <v>0</v>
      </c>
      <c r="AY49" s="45">
        <v>0</v>
      </c>
      <c r="AZ49" s="45">
        <v>0</v>
      </c>
      <c r="BA49" s="45">
        <v>0</v>
      </c>
      <c r="BB49" s="45">
        <v>0</v>
      </c>
      <c r="BC49" s="45">
        <v>0</v>
      </c>
      <c r="BD49" s="44">
        <v>0</v>
      </c>
    </row>
    <row r="50" spans="1:56" ht="51" customHeight="1" x14ac:dyDescent="0.25">
      <c r="A50" s="213">
        <v>2025</v>
      </c>
      <c r="B50" s="214">
        <v>27</v>
      </c>
      <c r="C50" s="51"/>
      <c r="D50" s="104" t="s">
        <v>198</v>
      </c>
      <c r="E50" s="120" t="s">
        <v>532</v>
      </c>
      <c r="F50" s="120" t="s">
        <v>599</v>
      </c>
      <c r="G50" s="51"/>
      <c r="H50" s="220">
        <f t="shared" si="0"/>
        <v>27</v>
      </c>
      <c r="I50" s="51" t="s">
        <v>526</v>
      </c>
      <c r="J50" s="53" t="s">
        <v>357</v>
      </c>
      <c r="K50" s="115">
        <v>876</v>
      </c>
      <c r="L50" s="51" t="s">
        <v>354</v>
      </c>
      <c r="M50" s="115">
        <v>1</v>
      </c>
      <c r="N50" s="51">
        <v>34406000000</v>
      </c>
      <c r="O50" s="51" t="s">
        <v>355</v>
      </c>
      <c r="P50" s="51" t="s">
        <v>198</v>
      </c>
      <c r="Q50" s="106" t="s">
        <v>162</v>
      </c>
      <c r="R50" s="51"/>
      <c r="S50" s="106" t="s">
        <v>360</v>
      </c>
      <c r="T50" s="106"/>
      <c r="U50" s="135" t="s">
        <v>740</v>
      </c>
      <c r="V50" s="136" t="s">
        <v>790</v>
      </c>
      <c r="W50" s="123">
        <v>45688</v>
      </c>
      <c r="X50" s="123">
        <v>45689</v>
      </c>
      <c r="Y50" s="123">
        <v>45716</v>
      </c>
      <c r="Z50" s="137">
        <v>40000</v>
      </c>
      <c r="AA50" s="154" t="s">
        <v>44</v>
      </c>
      <c r="AB50" s="138">
        <f t="shared" si="1"/>
        <v>40000</v>
      </c>
      <c r="AC50" s="159" t="s">
        <v>44</v>
      </c>
      <c r="AD50" s="148">
        <v>13</v>
      </c>
      <c r="AE50" s="108" t="s">
        <v>690</v>
      </c>
      <c r="AF50" s="106" t="s">
        <v>375</v>
      </c>
      <c r="AG50" s="106"/>
      <c r="AH50" s="106"/>
      <c r="AI50" s="106" t="s">
        <v>691</v>
      </c>
      <c r="AJ50" s="106">
        <v>0</v>
      </c>
      <c r="AK50" s="105">
        <v>0</v>
      </c>
      <c r="AL50" s="105">
        <v>0</v>
      </c>
      <c r="AM50" s="51"/>
      <c r="AN50" s="51"/>
      <c r="AO50" s="50"/>
      <c r="AP50" s="49"/>
      <c r="AQ50" s="49"/>
      <c r="AR50" s="48"/>
      <c r="AS50" s="47"/>
      <c r="AT50" s="46">
        <f t="shared" si="2"/>
        <v>40000</v>
      </c>
      <c r="AU50" s="45">
        <v>0</v>
      </c>
      <c r="AV50" s="45">
        <v>0</v>
      </c>
      <c r="AW50" s="45">
        <v>0</v>
      </c>
      <c r="AX50" s="45">
        <v>0</v>
      </c>
      <c r="AY50" s="45">
        <v>0</v>
      </c>
      <c r="AZ50" s="45">
        <v>0</v>
      </c>
      <c r="BA50" s="45">
        <v>0</v>
      </c>
      <c r="BB50" s="45">
        <v>0</v>
      </c>
      <c r="BC50" s="45">
        <v>0</v>
      </c>
      <c r="BD50" s="44">
        <v>0</v>
      </c>
    </row>
    <row r="51" spans="1:56" ht="54.75" customHeight="1" x14ac:dyDescent="0.25">
      <c r="A51" s="213">
        <v>2025</v>
      </c>
      <c r="B51" s="214">
        <v>28</v>
      </c>
      <c r="C51" s="51"/>
      <c r="D51" s="104" t="s">
        <v>198</v>
      </c>
      <c r="E51" s="110" t="s">
        <v>607</v>
      </c>
      <c r="F51" s="117" t="s">
        <v>605</v>
      </c>
      <c r="G51" s="51"/>
      <c r="H51" s="220">
        <f t="shared" si="0"/>
        <v>28</v>
      </c>
      <c r="I51" s="106" t="s">
        <v>317</v>
      </c>
      <c r="J51" s="109" t="s">
        <v>357</v>
      </c>
      <c r="K51" s="115">
        <v>876</v>
      </c>
      <c r="L51" s="106" t="s">
        <v>354</v>
      </c>
      <c r="M51" s="115">
        <v>1</v>
      </c>
      <c r="N51" s="106">
        <v>34406000000</v>
      </c>
      <c r="O51" s="106" t="s">
        <v>355</v>
      </c>
      <c r="P51" s="126" t="s">
        <v>198</v>
      </c>
      <c r="Q51" s="106" t="s">
        <v>162</v>
      </c>
      <c r="R51" s="51"/>
      <c r="S51" s="106" t="s">
        <v>360</v>
      </c>
      <c r="T51" s="106"/>
      <c r="U51" s="135" t="s">
        <v>740</v>
      </c>
      <c r="V51" s="123">
        <v>45681</v>
      </c>
      <c r="W51" s="123">
        <v>45687</v>
      </c>
      <c r="X51" s="238">
        <v>45688</v>
      </c>
      <c r="Y51" s="238">
        <v>46022</v>
      </c>
      <c r="Z51" s="137">
        <v>47388</v>
      </c>
      <c r="AA51" s="158" t="s">
        <v>44</v>
      </c>
      <c r="AB51" s="138">
        <f t="shared" si="1"/>
        <v>47388</v>
      </c>
      <c r="AC51" s="109" t="s">
        <v>44</v>
      </c>
      <c r="AD51" s="148">
        <v>11</v>
      </c>
      <c r="AE51" s="106" t="s">
        <v>387</v>
      </c>
      <c r="AF51" s="106" t="s">
        <v>375</v>
      </c>
      <c r="AG51" s="51"/>
      <c r="AH51" s="51"/>
      <c r="AI51" s="106" t="s">
        <v>414</v>
      </c>
      <c r="AJ51" s="106">
        <v>0</v>
      </c>
      <c r="AK51" s="105">
        <v>0</v>
      </c>
      <c r="AL51" s="105">
        <v>0</v>
      </c>
      <c r="AM51" s="51"/>
      <c r="AN51" s="51"/>
      <c r="AO51" s="50"/>
      <c r="AP51" s="49"/>
      <c r="AQ51" s="49"/>
      <c r="AR51" s="48"/>
      <c r="AS51" s="47"/>
      <c r="AT51" s="46">
        <f t="shared" si="2"/>
        <v>47388</v>
      </c>
      <c r="AU51" s="45">
        <v>0</v>
      </c>
      <c r="AV51" s="45">
        <v>0</v>
      </c>
      <c r="AW51" s="45">
        <v>0</v>
      </c>
      <c r="AX51" s="45">
        <v>0</v>
      </c>
      <c r="AY51" s="45">
        <v>0</v>
      </c>
      <c r="AZ51" s="45">
        <v>0</v>
      </c>
      <c r="BA51" s="45">
        <v>0</v>
      </c>
      <c r="BB51" s="45">
        <v>0</v>
      </c>
      <c r="BC51" s="45">
        <v>0</v>
      </c>
      <c r="BD51" s="44">
        <v>0</v>
      </c>
    </row>
    <row r="52" spans="1:56" ht="54.75" customHeight="1" x14ac:dyDescent="0.25">
      <c r="A52" s="213">
        <v>2025</v>
      </c>
      <c r="B52" s="214">
        <v>29</v>
      </c>
      <c r="C52" s="51"/>
      <c r="D52" s="104" t="s">
        <v>198</v>
      </c>
      <c r="E52" s="110" t="s">
        <v>234</v>
      </c>
      <c r="F52" s="110" t="s">
        <v>669</v>
      </c>
      <c r="G52" s="51"/>
      <c r="H52" s="220">
        <f t="shared" si="0"/>
        <v>29</v>
      </c>
      <c r="I52" s="51" t="s">
        <v>554</v>
      </c>
      <c r="J52" s="53" t="s">
        <v>357</v>
      </c>
      <c r="K52" s="115">
        <v>876</v>
      </c>
      <c r="L52" s="51" t="s">
        <v>354</v>
      </c>
      <c r="M52" s="115">
        <v>1</v>
      </c>
      <c r="N52" s="51">
        <v>34406000000</v>
      </c>
      <c r="O52" s="51" t="s">
        <v>355</v>
      </c>
      <c r="P52" s="51" t="s">
        <v>198</v>
      </c>
      <c r="Q52" s="106" t="s">
        <v>162</v>
      </c>
      <c r="R52" s="51"/>
      <c r="S52" s="106" t="s">
        <v>360</v>
      </c>
      <c r="T52" s="106"/>
      <c r="U52" s="135" t="s">
        <v>740</v>
      </c>
      <c r="V52" s="136" t="s">
        <v>790</v>
      </c>
      <c r="W52" s="123">
        <v>45688</v>
      </c>
      <c r="X52" s="123">
        <v>45689</v>
      </c>
      <c r="Y52" s="123">
        <v>45716</v>
      </c>
      <c r="Z52" s="139">
        <v>32140</v>
      </c>
      <c r="AA52" s="158" t="s">
        <v>44</v>
      </c>
      <c r="AB52" s="138">
        <f t="shared" si="1"/>
        <v>32140</v>
      </c>
      <c r="AC52" s="159" t="s">
        <v>44</v>
      </c>
      <c r="AD52" s="148">
        <v>13</v>
      </c>
      <c r="AE52" s="108" t="s">
        <v>690</v>
      </c>
      <c r="AF52" s="106" t="s">
        <v>375</v>
      </c>
      <c r="AG52" s="106"/>
      <c r="AH52" s="106"/>
      <c r="AI52" s="106" t="s">
        <v>691</v>
      </c>
      <c r="AJ52" s="106">
        <v>0</v>
      </c>
      <c r="AK52" s="105">
        <v>0</v>
      </c>
      <c r="AL52" s="105">
        <v>0</v>
      </c>
      <c r="AM52" s="51"/>
      <c r="AN52" s="51"/>
      <c r="AO52" s="50"/>
      <c r="AP52" s="49"/>
      <c r="AQ52" s="49"/>
      <c r="AR52" s="48"/>
      <c r="AS52" s="47"/>
      <c r="AT52" s="46">
        <f t="shared" si="2"/>
        <v>32140</v>
      </c>
      <c r="AU52" s="45">
        <v>0</v>
      </c>
      <c r="AV52" s="45">
        <v>0</v>
      </c>
      <c r="AW52" s="45">
        <v>0</v>
      </c>
      <c r="AX52" s="45">
        <v>0</v>
      </c>
      <c r="AY52" s="45">
        <v>0</v>
      </c>
      <c r="AZ52" s="45">
        <v>0</v>
      </c>
      <c r="BA52" s="45">
        <v>0</v>
      </c>
      <c r="BB52" s="45">
        <v>0</v>
      </c>
      <c r="BC52" s="45">
        <v>0</v>
      </c>
      <c r="BD52" s="44">
        <v>0</v>
      </c>
    </row>
    <row r="53" spans="1:56" ht="51.75" customHeight="1" x14ac:dyDescent="0.25">
      <c r="A53" s="213">
        <v>2025</v>
      </c>
      <c r="B53" s="214">
        <v>30</v>
      </c>
      <c r="C53" s="51"/>
      <c r="D53" s="104" t="s">
        <v>198</v>
      </c>
      <c r="E53" s="110" t="s">
        <v>220</v>
      </c>
      <c r="F53" s="209" t="s">
        <v>220</v>
      </c>
      <c r="G53" s="51"/>
      <c r="H53" s="220">
        <f t="shared" si="0"/>
        <v>30</v>
      </c>
      <c r="I53" s="216" t="s">
        <v>304</v>
      </c>
      <c r="J53" s="125" t="s">
        <v>357</v>
      </c>
      <c r="K53" s="115">
        <v>876</v>
      </c>
      <c r="L53" s="106" t="s">
        <v>354</v>
      </c>
      <c r="M53" s="115">
        <v>1</v>
      </c>
      <c r="N53" s="106">
        <v>34406000000</v>
      </c>
      <c r="O53" s="106" t="s">
        <v>355</v>
      </c>
      <c r="P53" s="126" t="s">
        <v>198</v>
      </c>
      <c r="Q53" s="106" t="s">
        <v>162</v>
      </c>
      <c r="R53" s="51"/>
      <c r="S53" s="106" t="s">
        <v>360</v>
      </c>
      <c r="T53" s="147"/>
      <c r="U53" s="135" t="s">
        <v>740</v>
      </c>
      <c r="V53" s="136" t="s">
        <v>790</v>
      </c>
      <c r="W53" s="123">
        <v>45688</v>
      </c>
      <c r="X53" s="123">
        <v>45689</v>
      </c>
      <c r="Y53" s="123">
        <v>46022</v>
      </c>
      <c r="Z53" s="137">
        <v>70000</v>
      </c>
      <c r="AA53" s="161" t="s">
        <v>44</v>
      </c>
      <c r="AB53" s="138">
        <f t="shared" si="1"/>
        <v>70000</v>
      </c>
      <c r="AC53" s="109" t="s">
        <v>44</v>
      </c>
      <c r="AD53" s="148">
        <v>2</v>
      </c>
      <c r="AE53" s="106" t="s">
        <v>388</v>
      </c>
      <c r="AF53" s="106" t="s">
        <v>375</v>
      </c>
      <c r="AG53" s="51"/>
      <c r="AH53" s="51"/>
      <c r="AI53" s="106" t="s">
        <v>415</v>
      </c>
      <c r="AJ53" s="106">
        <v>0</v>
      </c>
      <c r="AK53" s="105">
        <v>0</v>
      </c>
      <c r="AL53" s="105">
        <v>0</v>
      </c>
      <c r="AM53" s="51"/>
      <c r="AN53" s="51"/>
      <c r="AO53" s="50"/>
      <c r="AP53" s="49"/>
      <c r="AQ53" s="49"/>
      <c r="AR53" s="48"/>
      <c r="AS53" s="47"/>
      <c r="AT53" s="46">
        <f t="shared" si="2"/>
        <v>70000</v>
      </c>
      <c r="AU53" s="45">
        <v>0</v>
      </c>
      <c r="AV53" s="45">
        <v>0</v>
      </c>
      <c r="AW53" s="45">
        <v>0</v>
      </c>
      <c r="AX53" s="45">
        <v>0</v>
      </c>
      <c r="AY53" s="45">
        <v>0</v>
      </c>
      <c r="AZ53" s="45">
        <v>0</v>
      </c>
      <c r="BA53" s="45">
        <v>0</v>
      </c>
      <c r="BB53" s="45">
        <v>0</v>
      </c>
      <c r="BC53" s="45">
        <v>0</v>
      </c>
      <c r="BD53" s="44">
        <v>0</v>
      </c>
    </row>
    <row r="54" spans="1:56" ht="39" customHeight="1" x14ac:dyDescent="0.25">
      <c r="A54" s="213">
        <v>2025</v>
      </c>
      <c r="B54" s="214">
        <v>31</v>
      </c>
      <c r="C54" s="51"/>
      <c r="D54" s="104" t="s">
        <v>198</v>
      </c>
      <c r="E54" s="110" t="s">
        <v>220</v>
      </c>
      <c r="F54" s="209" t="s">
        <v>220</v>
      </c>
      <c r="G54" s="51"/>
      <c r="H54" s="220">
        <f t="shared" si="0"/>
        <v>31</v>
      </c>
      <c r="I54" s="216" t="s">
        <v>305</v>
      </c>
      <c r="J54" s="125" t="s">
        <v>357</v>
      </c>
      <c r="K54" s="115">
        <v>876</v>
      </c>
      <c r="L54" s="106" t="s">
        <v>354</v>
      </c>
      <c r="M54" s="115">
        <v>1</v>
      </c>
      <c r="N54" s="106">
        <v>34406000000</v>
      </c>
      <c r="O54" s="106" t="s">
        <v>355</v>
      </c>
      <c r="P54" s="126" t="s">
        <v>198</v>
      </c>
      <c r="Q54" s="106" t="s">
        <v>162</v>
      </c>
      <c r="R54" s="51"/>
      <c r="S54" s="106" t="s">
        <v>360</v>
      </c>
      <c r="T54" s="147"/>
      <c r="U54" s="135" t="s">
        <v>740</v>
      </c>
      <c r="V54" s="136" t="s">
        <v>790</v>
      </c>
      <c r="W54" s="123">
        <v>45688</v>
      </c>
      <c r="X54" s="123">
        <v>45689</v>
      </c>
      <c r="Y54" s="123">
        <v>46022</v>
      </c>
      <c r="Z54" s="137">
        <v>70000</v>
      </c>
      <c r="AA54" s="158" t="s">
        <v>44</v>
      </c>
      <c r="AB54" s="138">
        <f t="shared" si="1"/>
        <v>70000</v>
      </c>
      <c r="AC54" s="109" t="s">
        <v>44</v>
      </c>
      <c r="AD54" s="148">
        <v>2</v>
      </c>
      <c r="AE54" s="106" t="s">
        <v>388</v>
      </c>
      <c r="AF54" s="106" t="s">
        <v>375</v>
      </c>
      <c r="AG54" s="51"/>
      <c r="AH54" s="51"/>
      <c r="AI54" s="106" t="s">
        <v>415</v>
      </c>
      <c r="AJ54" s="106">
        <v>0</v>
      </c>
      <c r="AK54" s="105">
        <v>0</v>
      </c>
      <c r="AL54" s="105">
        <v>0</v>
      </c>
      <c r="AM54" s="51"/>
      <c r="AN54" s="51"/>
      <c r="AO54" s="50"/>
      <c r="AP54" s="49"/>
      <c r="AQ54" s="49"/>
      <c r="AR54" s="48"/>
      <c r="AS54" s="47"/>
      <c r="AT54" s="46">
        <f t="shared" si="2"/>
        <v>70000</v>
      </c>
      <c r="AU54" s="45">
        <v>0</v>
      </c>
      <c r="AV54" s="45">
        <v>0</v>
      </c>
      <c r="AW54" s="45">
        <v>0</v>
      </c>
      <c r="AX54" s="45">
        <v>0</v>
      </c>
      <c r="AY54" s="45">
        <v>0</v>
      </c>
      <c r="AZ54" s="45">
        <v>0</v>
      </c>
      <c r="BA54" s="45">
        <v>0</v>
      </c>
      <c r="BB54" s="45">
        <v>0</v>
      </c>
      <c r="BC54" s="45">
        <v>0</v>
      </c>
      <c r="BD54" s="44">
        <v>0</v>
      </c>
    </row>
    <row r="55" spans="1:56" ht="51.75" customHeight="1" x14ac:dyDescent="0.25">
      <c r="A55" s="213">
        <v>2025</v>
      </c>
      <c r="B55" s="214">
        <v>32</v>
      </c>
      <c r="C55" s="51"/>
      <c r="D55" s="104" t="s">
        <v>198</v>
      </c>
      <c r="E55" s="110" t="s">
        <v>221</v>
      </c>
      <c r="F55" s="117" t="s">
        <v>221</v>
      </c>
      <c r="G55" s="51"/>
      <c r="H55" s="220">
        <f t="shared" si="0"/>
        <v>32</v>
      </c>
      <c r="I55" s="106" t="s">
        <v>699</v>
      </c>
      <c r="J55" s="109" t="s">
        <v>357</v>
      </c>
      <c r="K55" s="115">
        <v>876</v>
      </c>
      <c r="L55" s="106" t="s">
        <v>354</v>
      </c>
      <c r="M55" s="115">
        <v>1</v>
      </c>
      <c r="N55" s="106">
        <v>34406000000</v>
      </c>
      <c r="O55" s="106" t="s">
        <v>355</v>
      </c>
      <c r="P55" s="126" t="s">
        <v>198</v>
      </c>
      <c r="Q55" s="106" t="s">
        <v>162</v>
      </c>
      <c r="R55" s="51"/>
      <c r="S55" s="106" t="s">
        <v>360</v>
      </c>
      <c r="T55" s="106"/>
      <c r="U55" s="135" t="s">
        <v>740</v>
      </c>
      <c r="V55" s="136" t="s">
        <v>790</v>
      </c>
      <c r="W55" s="123">
        <v>45688</v>
      </c>
      <c r="X55" s="123">
        <v>45689</v>
      </c>
      <c r="Y55" s="123">
        <v>46022</v>
      </c>
      <c r="Z55" s="137">
        <v>45000</v>
      </c>
      <c r="AA55" s="159" t="s">
        <v>44</v>
      </c>
      <c r="AB55" s="138">
        <f t="shared" si="1"/>
        <v>45000</v>
      </c>
      <c r="AC55" s="109" t="s">
        <v>44</v>
      </c>
      <c r="AD55" s="162" t="s">
        <v>700</v>
      </c>
      <c r="AE55" s="106" t="s">
        <v>388</v>
      </c>
      <c r="AF55" s="106" t="s">
        <v>375</v>
      </c>
      <c r="AG55" s="51"/>
      <c r="AH55" s="51"/>
      <c r="AI55" s="106" t="s">
        <v>415</v>
      </c>
      <c r="AJ55" s="106">
        <v>0</v>
      </c>
      <c r="AK55" s="105">
        <v>0</v>
      </c>
      <c r="AL55" s="105">
        <v>0</v>
      </c>
      <c r="AM55" s="51"/>
      <c r="AN55" s="51"/>
      <c r="AO55" s="50"/>
      <c r="AP55" s="49"/>
      <c r="AQ55" s="49"/>
      <c r="AR55" s="48"/>
      <c r="AS55" s="47"/>
      <c r="AT55" s="46">
        <f t="shared" si="2"/>
        <v>45000</v>
      </c>
      <c r="AU55" s="45">
        <v>0</v>
      </c>
      <c r="AV55" s="45">
        <v>0</v>
      </c>
      <c r="AW55" s="45">
        <v>0</v>
      </c>
      <c r="AX55" s="45">
        <v>0</v>
      </c>
      <c r="AY55" s="45">
        <v>0</v>
      </c>
      <c r="AZ55" s="45">
        <v>0</v>
      </c>
      <c r="BA55" s="45">
        <v>0</v>
      </c>
      <c r="BB55" s="45">
        <v>0</v>
      </c>
      <c r="BC55" s="45">
        <v>0</v>
      </c>
      <c r="BD55" s="44">
        <v>0</v>
      </c>
    </row>
    <row r="56" spans="1:56" ht="51.75" customHeight="1" x14ac:dyDescent="0.25">
      <c r="A56" s="213">
        <v>2025</v>
      </c>
      <c r="B56" s="214">
        <v>33</v>
      </c>
      <c r="C56" s="51"/>
      <c r="D56" s="104" t="s">
        <v>198</v>
      </c>
      <c r="E56" s="110" t="s">
        <v>221</v>
      </c>
      <c r="F56" s="110" t="s">
        <v>221</v>
      </c>
      <c r="G56" s="51"/>
      <c r="H56" s="220">
        <f t="shared" ref="H56:H87" si="3">+B56</f>
        <v>33</v>
      </c>
      <c r="I56" s="106" t="s">
        <v>306</v>
      </c>
      <c r="J56" s="125" t="s">
        <v>357</v>
      </c>
      <c r="K56" s="115">
        <v>876</v>
      </c>
      <c r="L56" s="106" t="s">
        <v>354</v>
      </c>
      <c r="M56" s="115">
        <v>1</v>
      </c>
      <c r="N56" s="106">
        <v>34406000000</v>
      </c>
      <c r="O56" s="106" t="s">
        <v>355</v>
      </c>
      <c r="P56" s="126" t="s">
        <v>198</v>
      </c>
      <c r="Q56" s="106" t="s">
        <v>162</v>
      </c>
      <c r="R56" s="51"/>
      <c r="S56" s="106" t="s">
        <v>360</v>
      </c>
      <c r="T56" s="147"/>
      <c r="U56" s="135" t="s">
        <v>740</v>
      </c>
      <c r="V56" s="136" t="s">
        <v>790</v>
      </c>
      <c r="W56" s="123">
        <v>45688</v>
      </c>
      <c r="X56" s="123">
        <v>45689</v>
      </c>
      <c r="Y56" s="123">
        <v>46022</v>
      </c>
      <c r="Z56" s="137">
        <v>54000</v>
      </c>
      <c r="AA56" s="109" t="s">
        <v>44</v>
      </c>
      <c r="AB56" s="138">
        <f t="shared" ref="AB56:AB87" si="4">+Z56</f>
        <v>54000</v>
      </c>
      <c r="AC56" s="109" t="s">
        <v>44</v>
      </c>
      <c r="AD56" s="148">
        <v>2</v>
      </c>
      <c r="AE56" s="106" t="s">
        <v>388</v>
      </c>
      <c r="AF56" s="106" t="s">
        <v>375</v>
      </c>
      <c r="AG56" s="51"/>
      <c r="AH56" s="51"/>
      <c r="AI56" s="106" t="s">
        <v>415</v>
      </c>
      <c r="AJ56" s="106">
        <v>0</v>
      </c>
      <c r="AK56" s="105">
        <v>0</v>
      </c>
      <c r="AL56" s="105">
        <v>0</v>
      </c>
      <c r="AM56" s="51"/>
      <c r="AN56" s="51"/>
      <c r="AO56" s="50"/>
      <c r="AP56" s="49"/>
      <c r="AQ56" s="49"/>
      <c r="AR56" s="48"/>
      <c r="AS56" s="47"/>
      <c r="AT56" s="46">
        <f t="shared" ref="AT56:AT87" si="5">+Z56</f>
        <v>54000</v>
      </c>
      <c r="AU56" s="45">
        <v>0</v>
      </c>
      <c r="AV56" s="45">
        <v>0</v>
      </c>
      <c r="AW56" s="45">
        <v>0</v>
      </c>
      <c r="AX56" s="45">
        <v>0</v>
      </c>
      <c r="AY56" s="45">
        <v>0</v>
      </c>
      <c r="AZ56" s="45">
        <v>0</v>
      </c>
      <c r="BA56" s="45">
        <v>0</v>
      </c>
      <c r="BB56" s="45">
        <v>0</v>
      </c>
      <c r="BC56" s="45">
        <v>0</v>
      </c>
      <c r="BD56" s="44">
        <v>0</v>
      </c>
    </row>
    <row r="57" spans="1:56" ht="51.75" customHeight="1" x14ac:dyDescent="0.25">
      <c r="A57" s="213">
        <v>2025</v>
      </c>
      <c r="B57" s="214">
        <v>34</v>
      </c>
      <c r="C57" s="51"/>
      <c r="D57" s="104" t="s">
        <v>198</v>
      </c>
      <c r="E57" s="110" t="s">
        <v>207</v>
      </c>
      <c r="F57" s="209" t="s">
        <v>219</v>
      </c>
      <c r="G57" s="51"/>
      <c r="H57" s="220">
        <f t="shared" si="3"/>
        <v>34</v>
      </c>
      <c r="I57" s="216" t="s">
        <v>302</v>
      </c>
      <c r="J57" s="125" t="s">
        <v>357</v>
      </c>
      <c r="K57" s="115">
        <v>876</v>
      </c>
      <c r="L57" s="106" t="s">
        <v>354</v>
      </c>
      <c r="M57" s="115">
        <v>1</v>
      </c>
      <c r="N57" s="106">
        <v>34406000000</v>
      </c>
      <c r="O57" s="106" t="s">
        <v>355</v>
      </c>
      <c r="P57" s="126" t="s">
        <v>198</v>
      </c>
      <c r="Q57" s="106" t="s">
        <v>162</v>
      </c>
      <c r="R57" s="51"/>
      <c r="S57" s="106" t="s">
        <v>360</v>
      </c>
      <c r="T57" s="106"/>
      <c r="U57" s="135" t="s">
        <v>740</v>
      </c>
      <c r="V57" s="136" t="s">
        <v>777</v>
      </c>
      <c r="W57" s="123">
        <v>45700</v>
      </c>
      <c r="X57" s="123">
        <v>45701</v>
      </c>
      <c r="Y57" s="123">
        <v>46022</v>
      </c>
      <c r="Z57" s="137">
        <v>79150</v>
      </c>
      <c r="AA57" s="154" t="s">
        <v>44</v>
      </c>
      <c r="AB57" s="138">
        <f t="shared" si="4"/>
        <v>79150</v>
      </c>
      <c r="AC57" s="109" t="s">
        <v>44</v>
      </c>
      <c r="AD57" s="148" t="s">
        <v>380</v>
      </c>
      <c r="AE57" s="106" t="s">
        <v>381</v>
      </c>
      <c r="AF57" s="106" t="s">
        <v>375</v>
      </c>
      <c r="AG57" s="51"/>
      <c r="AH57" s="51"/>
      <c r="AI57" s="106" t="s">
        <v>410</v>
      </c>
      <c r="AJ57" s="106">
        <v>0</v>
      </c>
      <c r="AK57" s="105">
        <v>0</v>
      </c>
      <c r="AL57" s="105">
        <v>0</v>
      </c>
      <c r="AM57" s="51"/>
      <c r="AN57" s="51"/>
      <c r="AO57" s="50"/>
      <c r="AP57" s="49"/>
      <c r="AQ57" s="49"/>
      <c r="AR57" s="48"/>
      <c r="AS57" s="47"/>
      <c r="AT57" s="46">
        <f t="shared" si="5"/>
        <v>79150</v>
      </c>
      <c r="AU57" s="45">
        <v>0</v>
      </c>
      <c r="AV57" s="45">
        <v>0</v>
      </c>
      <c r="AW57" s="45">
        <v>0</v>
      </c>
      <c r="AX57" s="45">
        <v>0</v>
      </c>
      <c r="AY57" s="45">
        <v>0</v>
      </c>
      <c r="AZ57" s="45">
        <v>0</v>
      </c>
      <c r="BA57" s="45">
        <v>0</v>
      </c>
      <c r="BB57" s="45">
        <v>0</v>
      </c>
      <c r="BC57" s="45">
        <v>0</v>
      </c>
      <c r="BD57" s="44">
        <v>0</v>
      </c>
    </row>
    <row r="58" spans="1:56" ht="51" customHeight="1" x14ac:dyDescent="0.25">
      <c r="A58" s="213">
        <v>2025</v>
      </c>
      <c r="B58" s="214">
        <v>35</v>
      </c>
      <c r="C58" s="51"/>
      <c r="D58" s="104" t="s">
        <v>198</v>
      </c>
      <c r="E58" s="110" t="s">
        <v>207</v>
      </c>
      <c r="F58" s="209" t="s">
        <v>600</v>
      </c>
      <c r="G58" s="51"/>
      <c r="H58" s="220">
        <f t="shared" si="3"/>
        <v>35</v>
      </c>
      <c r="I58" s="216" t="s">
        <v>579</v>
      </c>
      <c r="J58" s="125" t="s">
        <v>357</v>
      </c>
      <c r="K58" s="115">
        <v>876</v>
      </c>
      <c r="L58" s="106" t="s">
        <v>354</v>
      </c>
      <c r="M58" s="115">
        <v>1</v>
      </c>
      <c r="N58" s="106">
        <v>34406000000</v>
      </c>
      <c r="O58" s="106" t="s">
        <v>355</v>
      </c>
      <c r="P58" s="126" t="s">
        <v>198</v>
      </c>
      <c r="Q58" s="106" t="s">
        <v>162</v>
      </c>
      <c r="R58" s="51"/>
      <c r="S58" s="106" t="s">
        <v>360</v>
      </c>
      <c r="T58" s="106"/>
      <c r="U58" s="135" t="s">
        <v>740</v>
      </c>
      <c r="V58" s="136" t="s">
        <v>777</v>
      </c>
      <c r="W58" s="123">
        <v>45700</v>
      </c>
      <c r="X58" s="123">
        <v>45701</v>
      </c>
      <c r="Y58" s="123">
        <v>46022</v>
      </c>
      <c r="Z58" s="137">
        <v>90000</v>
      </c>
      <c r="AA58" s="154" t="s">
        <v>44</v>
      </c>
      <c r="AB58" s="138">
        <f t="shared" si="4"/>
        <v>90000</v>
      </c>
      <c r="AC58" s="109" t="s">
        <v>44</v>
      </c>
      <c r="AD58" s="148" t="s">
        <v>380</v>
      </c>
      <c r="AE58" s="106" t="s">
        <v>381</v>
      </c>
      <c r="AF58" s="106" t="s">
        <v>375</v>
      </c>
      <c r="AG58" s="51"/>
      <c r="AH58" s="51"/>
      <c r="AI58" s="106" t="s">
        <v>410</v>
      </c>
      <c r="AJ58" s="106">
        <v>0</v>
      </c>
      <c r="AK58" s="105">
        <v>0</v>
      </c>
      <c r="AL58" s="105">
        <v>0</v>
      </c>
      <c r="AM58" s="51"/>
      <c r="AN58" s="51"/>
      <c r="AO58" s="50"/>
      <c r="AP58" s="49"/>
      <c r="AQ58" s="49"/>
      <c r="AR58" s="48"/>
      <c r="AS58" s="47"/>
      <c r="AT58" s="46">
        <f t="shared" si="5"/>
        <v>90000</v>
      </c>
      <c r="AU58" s="45">
        <v>0</v>
      </c>
      <c r="AV58" s="45">
        <v>0</v>
      </c>
      <c r="AW58" s="45">
        <v>0</v>
      </c>
      <c r="AX58" s="45">
        <v>0</v>
      </c>
      <c r="AY58" s="45">
        <v>0</v>
      </c>
      <c r="AZ58" s="45">
        <v>0</v>
      </c>
      <c r="BA58" s="45">
        <v>0</v>
      </c>
      <c r="BB58" s="45">
        <v>0</v>
      </c>
      <c r="BC58" s="45">
        <v>0</v>
      </c>
      <c r="BD58" s="44">
        <v>0</v>
      </c>
    </row>
    <row r="59" spans="1:56" ht="51" customHeight="1" x14ac:dyDescent="0.25">
      <c r="A59" s="213">
        <v>2025</v>
      </c>
      <c r="B59" s="214">
        <v>36</v>
      </c>
      <c r="C59" s="51"/>
      <c r="D59" s="104" t="s">
        <v>198</v>
      </c>
      <c r="E59" s="110" t="s">
        <v>217</v>
      </c>
      <c r="F59" s="110" t="s">
        <v>602</v>
      </c>
      <c r="G59" s="51"/>
      <c r="H59" s="220">
        <f t="shared" si="3"/>
        <v>36</v>
      </c>
      <c r="I59" s="106" t="s">
        <v>293</v>
      </c>
      <c r="J59" s="109" t="s">
        <v>353</v>
      </c>
      <c r="K59" s="115">
        <v>876</v>
      </c>
      <c r="L59" s="106" t="s">
        <v>354</v>
      </c>
      <c r="M59" s="115">
        <v>1</v>
      </c>
      <c r="N59" s="106">
        <v>34406000000</v>
      </c>
      <c r="O59" s="106" t="s">
        <v>355</v>
      </c>
      <c r="P59" s="126" t="s">
        <v>198</v>
      </c>
      <c r="Q59" s="106" t="s">
        <v>162</v>
      </c>
      <c r="R59" s="51"/>
      <c r="S59" s="106" t="s">
        <v>360</v>
      </c>
      <c r="T59" s="106"/>
      <c r="U59" s="135" t="s">
        <v>740</v>
      </c>
      <c r="V59" s="136" t="s">
        <v>777</v>
      </c>
      <c r="W59" s="123">
        <v>45701</v>
      </c>
      <c r="X59" s="123">
        <v>45702</v>
      </c>
      <c r="Y59" s="123">
        <v>46022</v>
      </c>
      <c r="Z59" s="137">
        <v>90000</v>
      </c>
      <c r="AA59" s="160" t="s">
        <v>44</v>
      </c>
      <c r="AB59" s="138">
        <f t="shared" si="4"/>
        <v>90000</v>
      </c>
      <c r="AC59" s="109" t="s">
        <v>44</v>
      </c>
      <c r="AD59" s="148">
        <v>12</v>
      </c>
      <c r="AE59" s="106" t="s">
        <v>390</v>
      </c>
      <c r="AF59" s="106" t="s">
        <v>373</v>
      </c>
      <c r="AG59" s="51"/>
      <c r="AH59" s="51"/>
      <c r="AI59" s="106" t="s">
        <v>417</v>
      </c>
      <c r="AJ59" s="106">
        <v>0</v>
      </c>
      <c r="AK59" s="105">
        <v>0</v>
      </c>
      <c r="AL59" s="105">
        <v>0</v>
      </c>
      <c r="AM59" s="51"/>
      <c r="AN59" s="51"/>
      <c r="AO59" s="50"/>
      <c r="AP59" s="49"/>
      <c r="AQ59" s="49"/>
      <c r="AR59" s="48"/>
      <c r="AS59" s="47"/>
      <c r="AT59" s="46">
        <f t="shared" si="5"/>
        <v>90000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0</v>
      </c>
      <c r="BC59" s="45">
        <v>0</v>
      </c>
      <c r="BD59" s="44">
        <v>0</v>
      </c>
    </row>
    <row r="60" spans="1:56" ht="51" customHeight="1" x14ac:dyDescent="0.25">
      <c r="A60" s="213">
        <v>2025</v>
      </c>
      <c r="B60" s="214">
        <v>37</v>
      </c>
      <c r="C60" s="51"/>
      <c r="D60" s="104" t="s">
        <v>198</v>
      </c>
      <c r="E60" s="110" t="s">
        <v>251</v>
      </c>
      <c r="F60" s="120" t="s">
        <v>598</v>
      </c>
      <c r="G60" s="51"/>
      <c r="H60" s="220">
        <f t="shared" si="3"/>
        <v>37</v>
      </c>
      <c r="I60" s="106" t="s">
        <v>351</v>
      </c>
      <c r="J60" s="109" t="s">
        <v>357</v>
      </c>
      <c r="K60" s="115">
        <v>876</v>
      </c>
      <c r="L60" s="106" t="s">
        <v>354</v>
      </c>
      <c r="M60" s="115">
        <v>1</v>
      </c>
      <c r="N60" s="106">
        <v>34406000000</v>
      </c>
      <c r="O60" s="106" t="s">
        <v>355</v>
      </c>
      <c r="P60" s="126" t="s">
        <v>198</v>
      </c>
      <c r="Q60" s="106" t="s">
        <v>162</v>
      </c>
      <c r="R60" s="51"/>
      <c r="S60" s="106" t="s">
        <v>360</v>
      </c>
      <c r="T60" s="106"/>
      <c r="U60" s="135" t="s">
        <v>740</v>
      </c>
      <c r="V60" s="136" t="s">
        <v>777</v>
      </c>
      <c r="W60" s="123">
        <v>45700</v>
      </c>
      <c r="X60" s="123">
        <v>45701</v>
      </c>
      <c r="Y60" s="123">
        <v>46022</v>
      </c>
      <c r="Z60" s="137">
        <v>19400</v>
      </c>
      <c r="AA60" s="158" t="s">
        <v>44</v>
      </c>
      <c r="AB60" s="138">
        <f t="shared" si="4"/>
        <v>19400</v>
      </c>
      <c r="AC60" s="109" t="s">
        <v>44</v>
      </c>
      <c r="AD60" s="106">
        <v>2</v>
      </c>
      <c r="AE60" s="106" t="s">
        <v>388</v>
      </c>
      <c r="AF60" s="106" t="s">
        <v>375</v>
      </c>
      <c r="AG60" s="51"/>
      <c r="AH60" s="51"/>
      <c r="AI60" s="106" t="s">
        <v>415</v>
      </c>
      <c r="AJ60" s="106">
        <v>0</v>
      </c>
      <c r="AK60" s="105">
        <v>0</v>
      </c>
      <c r="AL60" s="105">
        <v>0</v>
      </c>
      <c r="AM60" s="51"/>
      <c r="AN60" s="51"/>
      <c r="AO60" s="50"/>
      <c r="AP60" s="49"/>
      <c r="AQ60" s="49"/>
      <c r="AR60" s="48"/>
      <c r="AS60" s="47"/>
      <c r="AT60" s="46">
        <f t="shared" si="5"/>
        <v>19400</v>
      </c>
      <c r="AU60" s="45">
        <v>0</v>
      </c>
      <c r="AV60" s="45">
        <v>0</v>
      </c>
      <c r="AW60" s="45">
        <v>0</v>
      </c>
      <c r="AX60" s="45">
        <v>0</v>
      </c>
      <c r="AY60" s="45">
        <v>0</v>
      </c>
      <c r="AZ60" s="45">
        <v>0</v>
      </c>
      <c r="BA60" s="45">
        <v>0</v>
      </c>
      <c r="BB60" s="45">
        <v>0</v>
      </c>
      <c r="BC60" s="45">
        <v>0</v>
      </c>
      <c r="BD60" s="44">
        <v>0</v>
      </c>
    </row>
    <row r="61" spans="1:56" ht="51" customHeight="1" x14ac:dyDescent="0.25">
      <c r="A61" s="213">
        <v>2025</v>
      </c>
      <c r="B61" s="214">
        <v>38</v>
      </c>
      <c r="C61" s="51"/>
      <c r="D61" s="104" t="s">
        <v>198</v>
      </c>
      <c r="E61" s="110" t="s">
        <v>206</v>
      </c>
      <c r="F61" s="211" t="s">
        <v>222</v>
      </c>
      <c r="G61" s="51"/>
      <c r="H61" s="220">
        <f t="shared" si="3"/>
        <v>38</v>
      </c>
      <c r="I61" s="216" t="s">
        <v>307</v>
      </c>
      <c r="J61" s="125" t="s">
        <v>357</v>
      </c>
      <c r="K61" s="115">
        <v>876</v>
      </c>
      <c r="L61" s="106" t="s">
        <v>354</v>
      </c>
      <c r="M61" s="115">
        <v>1</v>
      </c>
      <c r="N61" s="106">
        <v>34406000000</v>
      </c>
      <c r="O61" s="106" t="s">
        <v>355</v>
      </c>
      <c r="P61" s="126" t="s">
        <v>198</v>
      </c>
      <c r="Q61" s="106" t="s">
        <v>162</v>
      </c>
      <c r="R61" s="51"/>
      <c r="S61" s="106" t="s">
        <v>360</v>
      </c>
      <c r="T61" s="106"/>
      <c r="U61" s="135" t="s">
        <v>740</v>
      </c>
      <c r="V61" s="136" t="s">
        <v>778</v>
      </c>
      <c r="W61" s="123">
        <v>45705</v>
      </c>
      <c r="X61" s="123">
        <v>45706</v>
      </c>
      <c r="Y61" s="123">
        <v>46022</v>
      </c>
      <c r="Z61" s="137">
        <v>61200</v>
      </c>
      <c r="AA61" s="158" t="s">
        <v>44</v>
      </c>
      <c r="AB61" s="138">
        <f t="shared" si="4"/>
        <v>61200</v>
      </c>
      <c r="AC61" s="109" t="s">
        <v>44</v>
      </c>
      <c r="AD61" s="148">
        <v>5</v>
      </c>
      <c r="AE61" s="106" t="s">
        <v>391</v>
      </c>
      <c r="AF61" s="106" t="s">
        <v>375</v>
      </c>
      <c r="AG61" s="51"/>
      <c r="AH61" s="51"/>
      <c r="AI61" s="106" t="s">
        <v>418</v>
      </c>
      <c r="AJ61" s="106">
        <v>0</v>
      </c>
      <c r="AK61" s="105">
        <v>0</v>
      </c>
      <c r="AL61" s="105">
        <v>0</v>
      </c>
      <c r="AM61" s="51"/>
      <c r="AN61" s="51"/>
      <c r="AO61" s="50"/>
      <c r="AP61" s="49"/>
      <c r="AQ61" s="49"/>
      <c r="AR61" s="48"/>
      <c r="AS61" s="47"/>
      <c r="AT61" s="46">
        <f t="shared" si="5"/>
        <v>61200</v>
      </c>
      <c r="AU61" s="45">
        <v>0</v>
      </c>
      <c r="AV61" s="45">
        <v>0</v>
      </c>
      <c r="AW61" s="45">
        <v>0</v>
      </c>
      <c r="AX61" s="45">
        <v>0</v>
      </c>
      <c r="AY61" s="45">
        <v>0</v>
      </c>
      <c r="AZ61" s="45">
        <v>0</v>
      </c>
      <c r="BA61" s="45">
        <v>0</v>
      </c>
      <c r="BB61" s="45">
        <v>0</v>
      </c>
      <c r="BC61" s="45">
        <v>0</v>
      </c>
      <c r="BD61" s="44">
        <v>0</v>
      </c>
    </row>
    <row r="62" spans="1:56" ht="51" customHeight="1" x14ac:dyDescent="0.25">
      <c r="A62" s="213">
        <v>2025</v>
      </c>
      <c r="B62" s="214">
        <v>39</v>
      </c>
      <c r="C62" s="51"/>
      <c r="D62" s="104" t="s">
        <v>198</v>
      </c>
      <c r="E62" s="119" t="s">
        <v>211</v>
      </c>
      <c r="F62" s="119" t="s">
        <v>633</v>
      </c>
      <c r="G62" s="51"/>
      <c r="H62" s="220">
        <f t="shared" si="3"/>
        <v>39</v>
      </c>
      <c r="I62" s="106" t="s">
        <v>523</v>
      </c>
      <c r="J62" s="109" t="s">
        <v>353</v>
      </c>
      <c r="K62" s="115">
        <v>876</v>
      </c>
      <c r="L62" s="106" t="s">
        <v>354</v>
      </c>
      <c r="M62" s="115">
        <v>1</v>
      </c>
      <c r="N62" s="106">
        <v>34406000000</v>
      </c>
      <c r="O62" s="106" t="s">
        <v>355</v>
      </c>
      <c r="P62" s="126" t="s">
        <v>198</v>
      </c>
      <c r="Q62" s="106" t="s">
        <v>162</v>
      </c>
      <c r="R62" s="51"/>
      <c r="S62" s="106" t="s">
        <v>360</v>
      </c>
      <c r="T62" s="106"/>
      <c r="U62" s="135" t="s">
        <v>740</v>
      </c>
      <c r="V62" s="136" t="s">
        <v>752</v>
      </c>
      <c r="W62" s="123">
        <v>45716</v>
      </c>
      <c r="X62" s="123">
        <v>45717</v>
      </c>
      <c r="Y62" s="123">
        <v>46022</v>
      </c>
      <c r="Z62" s="137">
        <v>95000</v>
      </c>
      <c r="AA62" s="159" t="s">
        <v>44</v>
      </c>
      <c r="AB62" s="138">
        <f t="shared" si="4"/>
        <v>95000</v>
      </c>
      <c r="AC62" s="109" t="s">
        <v>44</v>
      </c>
      <c r="AD62" s="106">
        <v>12</v>
      </c>
      <c r="AE62" s="106" t="s">
        <v>385</v>
      </c>
      <c r="AF62" s="106" t="s">
        <v>373</v>
      </c>
      <c r="AG62" s="51"/>
      <c r="AH62" s="51"/>
      <c r="AI62" s="106" t="s">
        <v>412</v>
      </c>
      <c r="AJ62" s="106">
        <v>0</v>
      </c>
      <c r="AK62" s="105">
        <v>0</v>
      </c>
      <c r="AL62" s="105">
        <v>0</v>
      </c>
      <c r="AM62" s="51"/>
      <c r="AN62" s="51"/>
      <c r="AO62" s="50"/>
      <c r="AP62" s="49"/>
      <c r="AQ62" s="49"/>
      <c r="AR62" s="48"/>
      <c r="AS62" s="47"/>
      <c r="AT62" s="46">
        <f t="shared" si="5"/>
        <v>95000</v>
      </c>
      <c r="AU62" s="45">
        <v>0</v>
      </c>
      <c r="AV62" s="45">
        <v>0</v>
      </c>
      <c r="AW62" s="45">
        <v>0</v>
      </c>
      <c r="AX62" s="45">
        <v>0</v>
      </c>
      <c r="AY62" s="45">
        <v>0</v>
      </c>
      <c r="AZ62" s="45">
        <v>0</v>
      </c>
      <c r="BA62" s="45">
        <v>0</v>
      </c>
      <c r="BB62" s="45">
        <v>0</v>
      </c>
      <c r="BC62" s="45">
        <v>0</v>
      </c>
      <c r="BD62" s="44">
        <v>0</v>
      </c>
    </row>
    <row r="63" spans="1:56" ht="69" customHeight="1" x14ac:dyDescent="0.25">
      <c r="A63" s="213">
        <v>2025</v>
      </c>
      <c r="B63" s="214">
        <v>40</v>
      </c>
      <c r="C63" s="51"/>
      <c r="D63" s="104" t="s">
        <v>198</v>
      </c>
      <c r="E63" s="119" t="s">
        <v>211</v>
      </c>
      <c r="F63" s="119" t="s">
        <v>633</v>
      </c>
      <c r="G63" s="51"/>
      <c r="H63" s="220">
        <f t="shared" si="3"/>
        <v>40</v>
      </c>
      <c r="I63" s="106" t="s">
        <v>339</v>
      </c>
      <c r="J63" s="109" t="s">
        <v>353</v>
      </c>
      <c r="K63" s="115">
        <v>876</v>
      </c>
      <c r="L63" s="106" t="s">
        <v>354</v>
      </c>
      <c r="M63" s="115">
        <v>1</v>
      </c>
      <c r="N63" s="106">
        <v>34406000000</v>
      </c>
      <c r="O63" s="106" t="s">
        <v>355</v>
      </c>
      <c r="P63" s="126" t="s">
        <v>198</v>
      </c>
      <c r="Q63" s="106" t="s">
        <v>162</v>
      </c>
      <c r="R63" s="51"/>
      <c r="S63" s="106" t="s">
        <v>360</v>
      </c>
      <c r="T63" s="106"/>
      <c r="U63" s="135" t="s">
        <v>740</v>
      </c>
      <c r="V63" s="136" t="s">
        <v>752</v>
      </c>
      <c r="W63" s="123">
        <v>45716</v>
      </c>
      <c r="X63" s="123">
        <v>45717</v>
      </c>
      <c r="Y63" s="123">
        <v>46022</v>
      </c>
      <c r="Z63" s="137">
        <v>75000</v>
      </c>
      <c r="AA63" s="159" t="s">
        <v>44</v>
      </c>
      <c r="AB63" s="138">
        <f t="shared" si="4"/>
        <v>75000</v>
      </c>
      <c r="AC63" s="109" t="s">
        <v>44</v>
      </c>
      <c r="AD63" s="106">
        <v>12</v>
      </c>
      <c r="AE63" s="106" t="s">
        <v>385</v>
      </c>
      <c r="AF63" s="106" t="s">
        <v>373</v>
      </c>
      <c r="AG63" s="51"/>
      <c r="AH63" s="51"/>
      <c r="AI63" s="106" t="s">
        <v>412</v>
      </c>
      <c r="AJ63" s="106">
        <v>0</v>
      </c>
      <c r="AK63" s="105">
        <v>0</v>
      </c>
      <c r="AL63" s="105">
        <v>0</v>
      </c>
      <c r="AM63" s="51"/>
      <c r="AN63" s="51"/>
      <c r="AO63" s="50"/>
      <c r="AP63" s="49"/>
      <c r="AQ63" s="49"/>
      <c r="AR63" s="48"/>
      <c r="AS63" s="47"/>
      <c r="AT63" s="46">
        <f t="shared" si="5"/>
        <v>75000</v>
      </c>
      <c r="AU63" s="45">
        <v>0</v>
      </c>
      <c r="AV63" s="45">
        <v>0</v>
      </c>
      <c r="AW63" s="45">
        <v>0</v>
      </c>
      <c r="AX63" s="45">
        <v>0</v>
      </c>
      <c r="AY63" s="45">
        <v>0</v>
      </c>
      <c r="AZ63" s="45">
        <v>0</v>
      </c>
      <c r="BA63" s="45">
        <v>0</v>
      </c>
      <c r="BB63" s="45">
        <v>0</v>
      </c>
      <c r="BC63" s="45">
        <v>0</v>
      </c>
      <c r="BD63" s="44">
        <v>0</v>
      </c>
    </row>
    <row r="64" spans="1:56" ht="51" customHeight="1" x14ac:dyDescent="0.25">
      <c r="A64" s="213">
        <v>2025</v>
      </c>
      <c r="B64" s="214">
        <v>41</v>
      </c>
      <c r="C64" s="51"/>
      <c r="D64" s="104" t="s">
        <v>198</v>
      </c>
      <c r="E64" s="110" t="s">
        <v>224</v>
      </c>
      <c r="F64" s="110" t="s">
        <v>225</v>
      </c>
      <c r="G64" s="51"/>
      <c r="H64" s="220">
        <f t="shared" si="3"/>
        <v>41</v>
      </c>
      <c r="I64" s="106" t="s">
        <v>311</v>
      </c>
      <c r="J64" s="125" t="s">
        <v>357</v>
      </c>
      <c r="K64" s="115">
        <v>876</v>
      </c>
      <c r="L64" s="106" t="s">
        <v>354</v>
      </c>
      <c r="M64" s="115">
        <v>1</v>
      </c>
      <c r="N64" s="106">
        <v>34406000000</v>
      </c>
      <c r="O64" s="106" t="s">
        <v>355</v>
      </c>
      <c r="P64" s="126" t="s">
        <v>198</v>
      </c>
      <c r="Q64" s="106" t="s">
        <v>162</v>
      </c>
      <c r="R64" s="51"/>
      <c r="S64" s="106" t="s">
        <v>360</v>
      </c>
      <c r="T64" s="106"/>
      <c r="U64" s="135" t="s">
        <v>740</v>
      </c>
      <c r="V64" s="136" t="s">
        <v>752</v>
      </c>
      <c r="W64" s="123">
        <v>45716</v>
      </c>
      <c r="X64" s="123">
        <v>45717</v>
      </c>
      <c r="Y64" s="123">
        <v>46022</v>
      </c>
      <c r="Z64" s="137">
        <v>99270</v>
      </c>
      <c r="AA64" s="159" t="s">
        <v>44</v>
      </c>
      <c r="AB64" s="138">
        <f t="shared" si="4"/>
        <v>99270</v>
      </c>
      <c r="AC64" s="109" t="s">
        <v>44</v>
      </c>
      <c r="AD64" s="148">
        <v>12</v>
      </c>
      <c r="AE64" s="106" t="s">
        <v>378</v>
      </c>
      <c r="AF64" s="106" t="s">
        <v>375</v>
      </c>
      <c r="AG64" s="51"/>
      <c r="AH64" s="51"/>
      <c r="AI64" s="106" t="s">
        <v>408</v>
      </c>
      <c r="AJ64" s="106">
        <v>0</v>
      </c>
      <c r="AK64" s="105">
        <v>0</v>
      </c>
      <c r="AL64" s="105">
        <v>0</v>
      </c>
      <c r="AM64" s="51"/>
      <c r="AN64" s="51"/>
      <c r="AO64" s="50"/>
      <c r="AP64" s="49"/>
      <c r="AQ64" s="49"/>
      <c r="AR64" s="48"/>
      <c r="AS64" s="47"/>
      <c r="AT64" s="46">
        <f t="shared" si="5"/>
        <v>99270</v>
      </c>
      <c r="AU64" s="45">
        <v>0</v>
      </c>
      <c r="AV64" s="45">
        <v>0</v>
      </c>
      <c r="AW64" s="45">
        <v>0</v>
      </c>
      <c r="AX64" s="45">
        <v>0</v>
      </c>
      <c r="AY64" s="45">
        <v>0</v>
      </c>
      <c r="AZ64" s="45">
        <v>0</v>
      </c>
      <c r="BA64" s="45">
        <v>0</v>
      </c>
      <c r="BB64" s="45">
        <v>0</v>
      </c>
      <c r="BC64" s="45">
        <v>0</v>
      </c>
      <c r="BD64" s="44">
        <v>0</v>
      </c>
    </row>
    <row r="65" spans="1:56" ht="51" customHeight="1" x14ac:dyDescent="0.25">
      <c r="A65" s="213">
        <v>2025</v>
      </c>
      <c r="B65" s="214">
        <v>42</v>
      </c>
      <c r="C65" s="51"/>
      <c r="D65" s="104" t="s">
        <v>198</v>
      </c>
      <c r="E65" s="110" t="s">
        <v>251</v>
      </c>
      <c r="F65" s="106" t="s">
        <v>639</v>
      </c>
      <c r="G65" s="51"/>
      <c r="H65" s="220">
        <f t="shared" si="3"/>
        <v>42</v>
      </c>
      <c r="I65" s="106" t="s">
        <v>723</v>
      </c>
      <c r="J65" s="125" t="s">
        <v>357</v>
      </c>
      <c r="K65" s="115">
        <v>876</v>
      </c>
      <c r="L65" s="106" t="s">
        <v>354</v>
      </c>
      <c r="M65" s="115">
        <v>1</v>
      </c>
      <c r="N65" s="106">
        <v>34406000000</v>
      </c>
      <c r="O65" s="106" t="s">
        <v>355</v>
      </c>
      <c r="P65" s="126" t="s">
        <v>198</v>
      </c>
      <c r="Q65" s="106" t="s">
        <v>162</v>
      </c>
      <c r="R65" s="51"/>
      <c r="S65" s="106" t="s">
        <v>360</v>
      </c>
      <c r="T65" s="147"/>
      <c r="U65" s="135" t="s">
        <v>740</v>
      </c>
      <c r="V65" s="136" t="s">
        <v>793</v>
      </c>
      <c r="W65" s="123">
        <v>45716</v>
      </c>
      <c r="X65" s="123">
        <v>45717</v>
      </c>
      <c r="Y65" s="123">
        <v>46022</v>
      </c>
      <c r="Z65" s="137">
        <v>84600</v>
      </c>
      <c r="AA65" s="159" t="s">
        <v>44</v>
      </c>
      <c r="AB65" s="138">
        <f t="shared" si="4"/>
        <v>84600</v>
      </c>
      <c r="AC65" s="109" t="s">
        <v>44</v>
      </c>
      <c r="AD65" s="148">
        <v>2</v>
      </c>
      <c r="AE65" s="106" t="s">
        <v>388</v>
      </c>
      <c r="AF65" s="106" t="s">
        <v>375</v>
      </c>
      <c r="AG65" s="51"/>
      <c r="AH65" s="51"/>
      <c r="AI65" s="106" t="s">
        <v>415</v>
      </c>
      <c r="AJ65" s="106">
        <v>0</v>
      </c>
      <c r="AK65" s="105">
        <v>0</v>
      </c>
      <c r="AL65" s="105">
        <v>0</v>
      </c>
      <c r="AM65" s="51"/>
      <c r="AN65" s="51"/>
      <c r="AO65" s="50"/>
      <c r="AP65" s="49"/>
      <c r="AQ65" s="49"/>
      <c r="AR65" s="48"/>
      <c r="AS65" s="47"/>
      <c r="AT65" s="46">
        <f t="shared" si="5"/>
        <v>84600</v>
      </c>
      <c r="AU65" s="45">
        <v>0</v>
      </c>
      <c r="AV65" s="45">
        <v>0</v>
      </c>
      <c r="AW65" s="45">
        <v>0</v>
      </c>
      <c r="AX65" s="45">
        <v>0</v>
      </c>
      <c r="AY65" s="45">
        <v>0</v>
      </c>
      <c r="AZ65" s="45">
        <v>0</v>
      </c>
      <c r="BA65" s="45">
        <v>0</v>
      </c>
      <c r="BB65" s="45">
        <v>0</v>
      </c>
      <c r="BC65" s="45">
        <v>0</v>
      </c>
      <c r="BD65" s="44">
        <v>0</v>
      </c>
    </row>
    <row r="66" spans="1:56" ht="51" customHeight="1" x14ac:dyDescent="0.25">
      <c r="A66" s="213">
        <v>2025</v>
      </c>
      <c r="B66" s="214">
        <v>43</v>
      </c>
      <c r="C66" s="51"/>
      <c r="D66" s="104" t="s">
        <v>198</v>
      </c>
      <c r="E66" s="110" t="s">
        <v>223</v>
      </c>
      <c r="F66" s="110" t="s">
        <v>608</v>
      </c>
      <c r="G66" s="51"/>
      <c r="H66" s="220">
        <f t="shared" si="3"/>
        <v>43</v>
      </c>
      <c r="I66" s="106" t="s">
        <v>310</v>
      </c>
      <c r="J66" s="109" t="s">
        <v>353</v>
      </c>
      <c r="K66" s="115">
        <v>876</v>
      </c>
      <c r="L66" s="106" t="s">
        <v>354</v>
      </c>
      <c r="M66" s="115">
        <v>1</v>
      </c>
      <c r="N66" s="106">
        <v>34406000000</v>
      </c>
      <c r="O66" s="106" t="s">
        <v>355</v>
      </c>
      <c r="P66" s="126" t="s">
        <v>198</v>
      </c>
      <c r="Q66" s="106" t="s">
        <v>359</v>
      </c>
      <c r="R66" s="51"/>
      <c r="S66" s="106" t="s">
        <v>360</v>
      </c>
      <c r="T66" s="106"/>
      <c r="U66" s="135" t="s">
        <v>740</v>
      </c>
      <c r="V66" s="136" t="s">
        <v>752</v>
      </c>
      <c r="W66" s="123">
        <v>45705</v>
      </c>
      <c r="X66" s="123">
        <v>45706</v>
      </c>
      <c r="Y66" s="123">
        <v>46022</v>
      </c>
      <c r="Z66" s="137">
        <v>167050</v>
      </c>
      <c r="AA66" s="160" t="s">
        <v>44</v>
      </c>
      <c r="AB66" s="138">
        <f t="shared" si="4"/>
        <v>167050</v>
      </c>
      <c r="AC66" s="109" t="s">
        <v>44</v>
      </c>
      <c r="AD66" s="148">
        <v>14</v>
      </c>
      <c r="AE66" s="106" t="s">
        <v>310</v>
      </c>
      <c r="AF66" s="106" t="s">
        <v>392</v>
      </c>
      <c r="AG66" s="51"/>
      <c r="AH66" s="51"/>
      <c r="AI66" s="106" t="s">
        <v>405</v>
      </c>
      <c r="AJ66" s="106">
        <v>0</v>
      </c>
      <c r="AK66" s="105">
        <v>0</v>
      </c>
      <c r="AL66" s="105">
        <v>0</v>
      </c>
      <c r="AM66" s="51"/>
      <c r="AN66" s="51"/>
      <c r="AO66" s="50"/>
      <c r="AP66" s="49"/>
      <c r="AQ66" s="49"/>
      <c r="AR66" s="48"/>
      <c r="AS66" s="47"/>
      <c r="AT66" s="46">
        <f t="shared" si="5"/>
        <v>167050</v>
      </c>
      <c r="AU66" s="45">
        <v>0</v>
      </c>
      <c r="AV66" s="45">
        <v>0</v>
      </c>
      <c r="AW66" s="45">
        <v>0</v>
      </c>
      <c r="AX66" s="45">
        <v>0</v>
      </c>
      <c r="AY66" s="45">
        <v>0</v>
      </c>
      <c r="AZ66" s="45">
        <v>0</v>
      </c>
      <c r="BA66" s="45">
        <v>0</v>
      </c>
      <c r="BB66" s="45">
        <v>0</v>
      </c>
      <c r="BC66" s="45">
        <v>0</v>
      </c>
      <c r="BD66" s="44">
        <v>0</v>
      </c>
    </row>
    <row r="67" spans="1:56" ht="51" customHeight="1" x14ac:dyDescent="0.25">
      <c r="A67" s="213">
        <v>2025</v>
      </c>
      <c r="B67" s="214">
        <v>44</v>
      </c>
      <c r="C67" s="51"/>
      <c r="D67" s="104" t="s">
        <v>198</v>
      </c>
      <c r="E67" s="110"/>
      <c r="F67" s="110"/>
      <c r="G67" s="51"/>
      <c r="H67" s="220">
        <f t="shared" si="3"/>
        <v>44</v>
      </c>
      <c r="I67" s="106" t="s">
        <v>567</v>
      </c>
      <c r="J67" s="116" t="s">
        <v>353</v>
      </c>
      <c r="K67" s="115">
        <v>876</v>
      </c>
      <c r="L67" s="106" t="s">
        <v>354</v>
      </c>
      <c r="M67" s="115">
        <v>1</v>
      </c>
      <c r="N67" s="106">
        <v>34406000000</v>
      </c>
      <c r="O67" s="106" t="s">
        <v>355</v>
      </c>
      <c r="P67" s="126" t="s">
        <v>198</v>
      </c>
      <c r="Q67" s="108" t="s">
        <v>359</v>
      </c>
      <c r="R67" s="51"/>
      <c r="S67" s="106" t="s">
        <v>360</v>
      </c>
      <c r="T67" s="223"/>
      <c r="U67" s="135" t="s">
        <v>740</v>
      </c>
      <c r="V67" s="136" t="s">
        <v>751</v>
      </c>
      <c r="W67" s="110" t="s">
        <v>367</v>
      </c>
      <c r="X67" s="123">
        <v>45658</v>
      </c>
      <c r="Y67" s="123">
        <v>46022</v>
      </c>
      <c r="Z67" s="137">
        <f>60000-14092.6</f>
        <v>45907.4</v>
      </c>
      <c r="AA67" s="154" t="s">
        <v>44</v>
      </c>
      <c r="AB67" s="138">
        <f t="shared" si="4"/>
        <v>45907.4</v>
      </c>
      <c r="AC67" s="109" t="s">
        <v>44</v>
      </c>
      <c r="AD67" s="106">
        <v>14</v>
      </c>
      <c r="AE67" s="106" t="s">
        <v>401</v>
      </c>
      <c r="AF67" s="106" t="s">
        <v>373</v>
      </c>
      <c r="AG67" s="51"/>
      <c r="AH67" s="51"/>
      <c r="AI67" s="106" t="s">
        <v>426</v>
      </c>
      <c r="AJ67" s="106">
        <v>0</v>
      </c>
      <c r="AK67" s="105">
        <v>0</v>
      </c>
      <c r="AL67" s="105">
        <v>0</v>
      </c>
      <c r="AM67" s="51"/>
      <c r="AN67" s="51"/>
      <c r="AO67" s="50"/>
      <c r="AP67" s="49"/>
      <c r="AQ67" s="49"/>
      <c r="AR67" s="48"/>
      <c r="AS67" s="47"/>
      <c r="AT67" s="46">
        <f t="shared" si="5"/>
        <v>45907.4</v>
      </c>
      <c r="AU67" s="45">
        <v>0</v>
      </c>
      <c r="AV67" s="45">
        <v>0</v>
      </c>
      <c r="AW67" s="45">
        <v>0</v>
      </c>
      <c r="AX67" s="45">
        <v>0</v>
      </c>
      <c r="AY67" s="45">
        <v>0</v>
      </c>
      <c r="AZ67" s="45">
        <v>0</v>
      </c>
      <c r="BA67" s="45">
        <v>0</v>
      </c>
      <c r="BB67" s="45">
        <v>0</v>
      </c>
      <c r="BC67" s="45">
        <v>0</v>
      </c>
      <c r="BD67" s="44">
        <v>0</v>
      </c>
    </row>
    <row r="68" spans="1:56" ht="51.75" customHeight="1" x14ac:dyDescent="0.25">
      <c r="A68" s="213">
        <v>2025</v>
      </c>
      <c r="B68" s="214">
        <v>45</v>
      </c>
      <c r="C68" s="51"/>
      <c r="D68" s="104" t="s">
        <v>198</v>
      </c>
      <c r="E68" s="110" t="s">
        <v>223</v>
      </c>
      <c r="F68" s="110" t="s">
        <v>608</v>
      </c>
      <c r="G68" s="51"/>
      <c r="H68" s="220">
        <f t="shared" si="3"/>
        <v>45</v>
      </c>
      <c r="I68" s="106" t="s">
        <v>556</v>
      </c>
      <c r="J68" s="109" t="s">
        <v>353</v>
      </c>
      <c r="K68" s="115">
        <v>876</v>
      </c>
      <c r="L68" s="106" t="s">
        <v>354</v>
      </c>
      <c r="M68" s="115">
        <v>1</v>
      </c>
      <c r="N68" s="106">
        <v>34406000000</v>
      </c>
      <c r="O68" s="106" t="s">
        <v>355</v>
      </c>
      <c r="P68" s="126" t="s">
        <v>198</v>
      </c>
      <c r="Q68" s="108" t="s">
        <v>359</v>
      </c>
      <c r="R68" s="51"/>
      <c r="S68" s="106" t="s">
        <v>360</v>
      </c>
      <c r="T68" s="106"/>
      <c r="U68" s="135" t="s">
        <v>740</v>
      </c>
      <c r="V68" s="136" t="s">
        <v>751</v>
      </c>
      <c r="W68" s="110" t="s">
        <v>367</v>
      </c>
      <c r="X68" s="123">
        <v>45658</v>
      </c>
      <c r="Y68" s="123">
        <v>46022</v>
      </c>
      <c r="Z68" s="137">
        <v>116200</v>
      </c>
      <c r="AA68" s="159" t="s">
        <v>44</v>
      </c>
      <c r="AB68" s="138">
        <f t="shared" si="4"/>
        <v>116200</v>
      </c>
      <c r="AC68" s="109" t="s">
        <v>44</v>
      </c>
      <c r="AD68" s="162" t="s">
        <v>376</v>
      </c>
      <c r="AE68" s="106" t="s">
        <v>377</v>
      </c>
      <c r="AF68" s="106" t="s">
        <v>373</v>
      </c>
      <c r="AG68" s="51"/>
      <c r="AH68" s="51"/>
      <c r="AI68" s="106" t="s">
        <v>407</v>
      </c>
      <c r="AJ68" s="106">
        <v>0</v>
      </c>
      <c r="AK68" s="105">
        <v>0</v>
      </c>
      <c r="AL68" s="105">
        <v>0</v>
      </c>
      <c r="AM68" s="51"/>
      <c r="AN68" s="51"/>
      <c r="AO68" s="50"/>
      <c r="AP68" s="49"/>
      <c r="AQ68" s="49"/>
      <c r="AR68" s="48"/>
      <c r="AS68" s="47"/>
      <c r="AT68" s="46">
        <f t="shared" si="5"/>
        <v>116200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4">
        <v>0</v>
      </c>
    </row>
    <row r="69" spans="1:56" ht="51" customHeight="1" x14ac:dyDescent="0.25">
      <c r="A69" s="213">
        <v>2025</v>
      </c>
      <c r="B69" s="214">
        <v>46</v>
      </c>
      <c r="C69" s="51"/>
      <c r="D69" s="104" t="s">
        <v>198</v>
      </c>
      <c r="E69" s="110" t="s">
        <v>199</v>
      </c>
      <c r="F69" s="110" t="s">
        <v>609</v>
      </c>
      <c r="G69" s="51"/>
      <c r="H69" s="220">
        <f t="shared" si="3"/>
        <v>46</v>
      </c>
      <c r="I69" s="106" t="s">
        <v>313</v>
      </c>
      <c r="J69" s="109" t="s">
        <v>357</v>
      </c>
      <c r="K69" s="115">
        <v>876</v>
      </c>
      <c r="L69" s="106" t="s">
        <v>354</v>
      </c>
      <c r="M69" s="115">
        <v>1</v>
      </c>
      <c r="N69" s="106">
        <v>34406000000</v>
      </c>
      <c r="O69" s="106" t="s">
        <v>355</v>
      </c>
      <c r="P69" s="126" t="s">
        <v>198</v>
      </c>
      <c r="Q69" s="106" t="s">
        <v>359</v>
      </c>
      <c r="R69" s="51"/>
      <c r="S69" s="106" t="s">
        <v>360</v>
      </c>
      <c r="T69" s="106"/>
      <c r="U69" s="135" t="s">
        <v>740</v>
      </c>
      <c r="V69" s="136" t="s">
        <v>751</v>
      </c>
      <c r="W69" s="110" t="s">
        <v>367</v>
      </c>
      <c r="X69" s="123">
        <v>45668</v>
      </c>
      <c r="Y69" s="123">
        <v>46022</v>
      </c>
      <c r="Z69" s="137">
        <v>27720</v>
      </c>
      <c r="AA69" s="159" t="s">
        <v>44</v>
      </c>
      <c r="AB69" s="138">
        <f t="shared" si="4"/>
        <v>27720</v>
      </c>
      <c r="AC69" s="109" t="s">
        <v>44</v>
      </c>
      <c r="AD69" s="106">
        <v>12</v>
      </c>
      <c r="AE69" s="106" t="s">
        <v>370</v>
      </c>
      <c r="AF69" s="106" t="s">
        <v>375</v>
      </c>
      <c r="AG69" s="51"/>
      <c r="AH69" s="51"/>
      <c r="AI69" s="106" t="s">
        <v>403</v>
      </c>
      <c r="AJ69" s="106">
        <v>0</v>
      </c>
      <c r="AK69" s="105">
        <v>0</v>
      </c>
      <c r="AL69" s="105">
        <v>0</v>
      </c>
      <c r="AM69" s="51"/>
      <c r="AN69" s="51"/>
      <c r="AO69" s="50"/>
      <c r="AP69" s="49"/>
      <c r="AQ69" s="49"/>
      <c r="AR69" s="48"/>
      <c r="AS69" s="47"/>
      <c r="AT69" s="46">
        <f t="shared" si="5"/>
        <v>27720</v>
      </c>
      <c r="AU69" s="45">
        <v>0</v>
      </c>
      <c r="AV69" s="45">
        <v>0</v>
      </c>
      <c r="AW69" s="45">
        <v>0</v>
      </c>
      <c r="AX69" s="45">
        <v>0</v>
      </c>
      <c r="AY69" s="45">
        <v>0</v>
      </c>
      <c r="AZ69" s="45">
        <v>0</v>
      </c>
      <c r="BA69" s="45">
        <v>0</v>
      </c>
      <c r="BB69" s="45">
        <v>0</v>
      </c>
      <c r="BC69" s="45">
        <v>0</v>
      </c>
      <c r="BD69" s="44">
        <v>0</v>
      </c>
    </row>
    <row r="70" spans="1:56" ht="36.75" customHeight="1" x14ac:dyDescent="0.25">
      <c r="A70" s="213">
        <v>2025</v>
      </c>
      <c r="B70" s="214">
        <v>47</v>
      </c>
      <c r="C70" s="51"/>
      <c r="D70" s="104" t="s">
        <v>198</v>
      </c>
      <c r="E70" s="110" t="s">
        <v>227</v>
      </c>
      <c r="F70" s="210" t="s">
        <v>228</v>
      </c>
      <c r="G70" s="51"/>
      <c r="H70" s="220">
        <f t="shared" si="3"/>
        <v>47</v>
      </c>
      <c r="I70" s="216" t="s">
        <v>314</v>
      </c>
      <c r="J70" s="109" t="s">
        <v>357</v>
      </c>
      <c r="K70" s="115">
        <v>876</v>
      </c>
      <c r="L70" s="106" t="s">
        <v>354</v>
      </c>
      <c r="M70" s="115">
        <v>1</v>
      </c>
      <c r="N70" s="106">
        <v>34406000000</v>
      </c>
      <c r="O70" s="106" t="s">
        <v>355</v>
      </c>
      <c r="P70" s="126" t="s">
        <v>198</v>
      </c>
      <c r="Q70" s="106" t="s">
        <v>359</v>
      </c>
      <c r="R70" s="51"/>
      <c r="S70" s="106" t="s">
        <v>360</v>
      </c>
      <c r="T70" s="106"/>
      <c r="U70" s="135" t="s">
        <v>740</v>
      </c>
      <c r="V70" s="136" t="s">
        <v>751</v>
      </c>
      <c r="W70" s="110" t="s">
        <v>367</v>
      </c>
      <c r="X70" s="123">
        <v>45658</v>
      </c>
      <c r="Y70" s="123">
        <v>46022</v>
      </c>
      <c r="Z70" s="147">
        <v>220000</v>
      </c>
      <c r="AA70" s="264" t="s">
        <v>44</v>
      </c>
      <c r="AB70" s="138">
        <f t="shared" si="4"/>
        <v>220000</v>
      </c>
      <c r="AC70" s="109" t="s">
        <v>44</v>
      </c>
      <c r="AD70" s="148">
        <v>2</v>
      </c>
      <c r="AE70" s="106" t="s">
        <v>388</v>
      </c>
      <c r="AF70" s="106" t="s">
        <v>375</v>
      </c>
      <c r="AG70" s="51"/>
      <c r="AH70" s="51"/>
      <c r="AI70" s="106" t="s">
        <v>415</v>
      </c>
      <c r="AJ70" s="106">
        <v>0</v>
      </c>
      <c r="AK70" s="105">
        <v>0</v>
      </c>
      <c r="AL70" s="105">
        <v>0</v>
      </c>
      <c r="AM70" s="51"/>
      <c r="AN70" s="51"/>
      <c r="AO70" s="50"/>
      <c r="AP70" s="49"/>
      <c r="AQ70" s="49"/>
      <c r="AR70" s="48"/>
      <c r="AS70" s="47"/>
      <c r="AT70" s="46">
        <f t="shared" si="5"/>
        <v>220000</v>
      </c>
      <c r="AU70" s="45">
        <v>0</v>
      </c>
      <c r="AV70" s="45">
        <v>0</v>
      </c>
      <c r="AW70" s="45">
        <v>0</v>
      </c>
      <c r="AX70" s="45">
        <v>0</v>
      </c>
      <c r="AY70" s="45">
        <v>0</v>
      </c>
      <c r="AZ70" s="45">
        <v>0</v>
      </c>
      <c r="BA70" s="45">
        <v>0</v>
      </c>
      <c r="BB70" s="45">
        <v>0</v>
      </c>
      <c r="BC70" s="45">
        <v>0</v>
      </c>
      <c r="BD70" s="44">
        <v>0</v>
      </c>
    </row>
    <row r="71" spans="1:56" ht="102.75" customHeight="1" x14ac:dyDescent="0.25">
      <c r="A71" s="213">
        <v>2025</v>
      </c>
      <c r="B71" s="214">
        <v>48</v>
      </c>
      <c r="C71" s="51"/>
      <c r="D71" s="104" t="s">
        <v>198</v>
      </c>
      <c r="E71" s="110" t="s">
        <v>229</v>
      </c>
      <c r="F71" s="120" t="s">
        <v>610</v>
      </c>
      <c r="G71" s="51"/>
      <c r="H71" s="220">
        <f t="shared" si="3"/>
        <v>48</v>
      </c>
      <c r="I71" s="106" t="s">
        <v>315</v>
      </c>
      <c r="J71" s="109" t="s">
        <v>353</v>
      </c>
      <c r="K71" s="115">
        <v>876</v>
      </c>
      <c r="L71" s="106" t="s">
        <v>354</v>
      </c>
      <c r="M71" s="115">
        <v>1</v>
      </c>
      <c r="N71" s="106">
        <v>34406000000</v>
      </c>
      <c r="O71" s="106" t="s">
        <v>355</v>
      </c>
      <c r="P71" s="126" t="s">
        <v>198</v>
      </c>
      <c r="Q71" s="106" t="s">
        <v>359</v>
      </c>
      <c r="R71" s="51"/>
      <c r="S71" s="106" t="s">
        <v>360</v>
      </c>
      <c r="T71" s="106"/>
      <c r="U71" s="136" t="s">
        <v>740</v>
      </c>
      <c r="V71" s="136" t="s">
        <v>751</v>
      </c>
      <c r="W71" s="123" t="s">
        <v>367</v>
      </c>
      <c r="X71" s="123">
        <v>45658</v>
      </c>
      <c r="Y71" s="123">
        <v>46022</v>
      </c>
      <c r="Z71" s="137">
        <v>180000</v>
      </c>
      <c r="AA71" s="154" t="s">
        <v>44</v>
      </c>
      <c r="AB71" s="138">
        <f t="shared" si="4"/>
        <v>180000</v>
      </c>
      <c r="AC71" s="109" t="s">
        <v>44</v>
      </c>
      <c r="AD71" s="148" t="s">
        <v>376</v>
      </c>
      <c r="AE71" s="106" t="s">
        <v>393</v>
      </c>
      <c r="AF71" s="106" t="s">
        <v>373</v>
      </c>
      <c r="AG71" s="51"/>
      <c r="AH71" s="51"/>
      <c r="AI71" s="106" t="s">
        <v>419</v>
      </c>
      <c r="AJ71" s="106">
        <v>0</v>
      </c>
      <c r="AK71" s="105">
        <v>0</v>
      </c>
      <c r="AL71" s="105">
        <v>0</v>
      </c>
      <c r="AM71" s="51"/>
      <c r="AN71" s="51"/>
      <c r="AO71" s="50"/>
      <c r="AP71" s="49"/>
      <c r="AQ71" s="49"/>
      <c r="AR71" s="48"/>
      <c r="AS71" s="47"/>
      <c r="AT71" s="46">
        <f t="shared" si="5"/>
        <v>180000</v>
      </c>
      <c r="AU71" s="45">
        <v>0</v>
      </c>
      <c r="AV71" s="45">
        <v>0</v>
      </c>
      <c r="AW71" s="45">
        <v>0</v>
      </c>
      <c r="AX71" s="45">
        <v>0</v>
      </c>
      <c r="AY71" s="45">
        <v>0</v>
      </c>
      <c r="AZ71" s="45">
        <v>0</v>
      </c>
      <c r="BA71" s="45">
        <v>0</v>
      </c>
      <c r="BB71" s="45">
        <v>0</v>
      </c>
      <c r="BC71" s="45">
        <v>0</v>
      </c>
      <c r="BD71" s="44">
        <v>0</v>
      </c>
    </row>
    <row r="72" spans="1:56" ht="64.5" customHeight="1" x14ac:dyDescent="0.25">
      <c r="A72" s="213">
        <v>2025</v>
      </c>
      <c r="B72" s="214">
        <v>49</v>
      </c>
      <c r="C72" s="51"/>
      <c r="D72" s="104" t="s">
        <v>198</v>
      </c>
      <c r="E72" s="110" t="s">
        <v>231</v>
      </c>
      <c r="F72" s="110" t="s">
        <v>232</v>
      </c>
      <c r="G72" s="51"/>
      <c r="H72" s="220">
        <f t="shared" si="3"/>
        <v>49</v>
      </c>
      <c r="I72" s="106" t="s">
        <v>318</v>
      </c>
      <c r="J72" s="109" t="s">
        <v>353</v>
      </c>
      <c r="K72" s="115">
        <v>876</v>
      </c>
      <c r="L72" s="106" t="s">
        <v>354</v>
      </c>
      <c r="M72" s="115">
        <v>1</v>
      </c>
      <c r="N72" s="106">
        <v>34406000000</v>
      </c>
      <c r="O72" s="106" t="s">
        <v>355</v>
      </c>
      <c r="P72" s="126" t="s">
        <v>198</v>
      </c>
      <c r="Q72" s="106" t="s">
        <v>359</v>
      </c>
      <c r="R72" s="51"/>
      <c r="S72" s="106" t="s">
        <v>360</v>
      </c>
      <c r="T72" s="106"/>
      <c r="U72" s="135" t="s">
        <v>740</v>
      </c>
      <c r="V72" s="136" t="s">
        <v>751</v>
      </c>
      <c r="W72" s="110" t="s">
        <v>367</v>
      </c>
      <c r="X72" s="123">
        <v>45658</v>
      </c>
      <c r="Y72" s="123">
        <v>46022</v>
      </c>
      <c r="Z72" s="137">
        <v>33800</v>
      </c>
      <c r="AA72" s="158" t="s">
        <v>44</v>
      </c>
      <c r="AB72" s="138">
        <f t="shared" si="4"/>
        <v>33800</v>
      </c>
      <c r="AC72" s="109" t="s">
        <v>44</v>
      </c>
      <c r="AD72" s="148">
        <v>12</v>
      </c>
      <c r="AE72" s="106" t="s">
        <v>385</v>
      </c>
      <c r="AF72" s="106" t="s">
        <v>373</v>
      </c>
      <c r="AG72" s="51"/>
      <c r="AH72" s="51"/>
      <c r="AI72" s="106" t="s">
        <v>412</v>
      </c>
      <c r="AJ72" s="106">
        <v>0</v>
      </c>
      <c r="AK72" s="105">
        <v>0</v>
      </c>
      <c r="AL72" s="105">
        <v>0</v>
      </c>
      <c r="AM72" s="51"/>
      <c r="AN72" s="51"/>
      <c r="AO72" s="50"/>
      <c r="AP72" s="49"/>
      <c r="AQ72" s="49"/>
      <c r="AR72" s="48"/>
      <c r="AS72" s="47"/>
      <c r="AT72" s="46">
        <f t="shared" si="5"/>
        <v>33800</v>
      </c>
      <c r="AU72" s="45">
        <v>0</v>
      </c>
      <c r="AV72" s="45">
        <v>0</v>
      </c>
      <c r="AW72" s="45">
        <v>0</v>
      </c>
      <c r="AX72" s="45">
        <v>0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4">
        <v>0</v>
      </c>
    </row>
    <row r="73" spans="1:56" ht="51" customHeight="1" x14ac:dyDescent="0.25">
      <c r="A73" s="213">
        <v>2025</v>
      </c>
      <c r="B73" s="214">
        <v>50</v>
      </c>
      <c r="C73" s="51"/>
      <c r="D73" s="104" t="s">
        <v>198</v>
      </c>
      <c r="E73" s="110" t="s">
        <v>236</v>
      </c>
      <c r="F73" s="110" t="s">
        <v>612</v>
      </c>
      <c r="G73" s="51"/>
      <c r="H73" s="220">
        <f t="shared" si="3"/>
        <v>50</v>
      </c>
      <c r="I73" s="106" t="s">
        <v>321</v>
      </c>
      <c r="J73" s="125" t="s">
        <v>357</v>
      </c>
      <c r="K73" s="115">
        <v>876</v>
      </c>
      <c r="L73" s="106" t="s">
        <v>354</v>
      </c>
      <c r="M73" s="115">
        <v>1</v>
      </c>
      <c r="N73" s="106">
        <v>34406000000</v>
      </c>
      <c r="O73" s="106" t="s">
        <v>355</v>
      </c>
      <c r="P73" s="126" t="s">
        <v>198</v>
      </c>
      <c r="Q73" s="106" t="s">
        <v>359</v>
      </c>
      <c r="R73" s="51"/>
      <c r="S73" s="106" t="s">
        <v>360</v>
      </c>
      <c r="T73" s="106"/>
      <c r="U73" s="135" t="s">
        <v>740</v>
      </c>
      <c r="V73" s="136" t="s">
        <v>751</v>
      </c>
      <c r="W73" s="110" t="s">
        <v>367</v>
      </c>
      <c r="X73" s="123">
        <v>45658</v>
      </c>
      <c r="Y73" s="123">
        <v>46022</v>
      </c>
      <c r="Z73" s="137">
        <v>54400</v>
      </c>
      <c r="AA73" s="158" t="s">
        <v>44</v>
      </c>
      <c r="AB73" s="138">
        <f t="shared" si="4"/>
        <v>54400</v>
      </c>
      <c r="AC73" s="109" t="s">
        <v>44</v>
      </c>
      <c r="AD73" s="106">
        <v>2</v>
      </c>
      <c r="AE73" s="106" t="s">
        <v>388</v>
      </c>
      <c r="AF73" s="106" t="s">
        <v>375</v>
      </c>
      <c r="AG73" s="51"/>
      <c r="AH73" s="51"/>
      <c r="AI73" s="106" t="s">
        <v>415</v>
      </c>
      <c r="AJ73" s="106">
        <v>0</v>
      </c>
      <c r="AK73" s="105">
        <v>0</v>
      </c>
      <c r="AL73" s="105">
        <v>0</v>
      </c>
      <c r="AM73" s="51"/>
      <c r="AN73" s="51"/>
      <c r="AO73" s="50"/>
      <c r="AP73" s="49"/>
      <c r="AQ73" s="49"/>
      <c r="AR73" s="48"/>
      <c r="AS73" s="47"/>
      <c r="AT73" s="46">
        <f t="shared" si="5"/>
        <v>54400</v>
      </c>
      <c r="AU73" s="45">
        <v>0</v>
      </c>
      <c r="AV73" s="45">
        <v>0</v>
      </c>
      <c r="AW73" s="45">
        <v>0</v>
      </c>
      <c r="AX73" s="45">
        <v>0</v>
      </c>
      <c r="AY73" s="45">
        <v>0</v>
      </c>
      <c r="AZ73" s="45">
        <v>0</v>
      </c>
      <c r="BA73" s="45">
        <v>0</v>
      </c>
      <c r="BB73" s="45">
        <v>0</v>
      </c>
      <c r="BC73" s="45">
        <v>0</v>
      </c>
      <c r="BD73" s="44">
        <v>0</v>
      </c>
    </row>
    <row r="74" spans="1:56" ht="39" customHeight="1" x14ac:dyDescent="0.25">
      <c r="A74" s="213">
        <v>2025</v>
      </c>
      <c r="B74" s="214">
        <v>51</v>
      </c>
      <c r="C74" s="51"/>
      <c r="D74" s="104" t="s">
        <v>198</v>
      </c>
      <c r="E74" s="123" t="s">
        <v>701</v>
      </c>
      <c r="F74" s="110" t="s">
        <v>678</v>
      </c>
      <c r="G74" s="51"/>
      <c r="H74" s="220">
        <f t="shared" si="3"/>
        <v>51</v>
      </c>
      <c r="I74" s="106" t="s">
        <v>702</v>
      </c>
      <c r="J74" s="125" t="s">
        <v>357</v>
      </c>
      <c r="K74" s="115">
        <v>876</v>
      </c>
      <c r="L74" s="106" t="s">
        <v>354</v>
      </c>
      <c r="M74" s="115">
        <v>1</v>
      </c>
      <c r="N74" s="106">
        <v>34406000000</v>
      </c>
      <c r="O74" s="106" t="s">
        <v>355</v>
      </c>
      <c r="P74" s="126" t="s">
        <v>198</v>
      </c>
      <c r="Q74" s="106" t="s">
        <v>359</v>
      </c>
      <c r="R74" s="51"/>
      <c r="S74" s="106" t="s">
        <v>360</v>
      </c>
      <c r="T74" s="106"/>
      <c r="U74" s="135" t="s">
        <v>740</v>
      </c>
      <c r="V74" s="136" t="s">
        <v>751</v>
      </c>
      <c r="W74" s="110" t="s">
        <v>367</v>
      </c>
      <c r="X74" s="123">
        <v>45658</v>
      </c>
      <c r="Y74" s="123">
        <v>46022</v>
      </c>
      <c r="Z74" s="139">
        <v>66000</v>
      </c>
      <c r="AA74" s="158" t="s">
        <v>44</v>
      </c>
      <c r="AB74" s="138">
        <f t="shared" si="4"/>
        <v>66000</v>
      </c>
      <c r="AC74" s="109" t="s">
        <v>44</v>
      </c>
      <c r="AD74" s="106">
        <v>2</v>
      </c>
      <c r="AE74" s="106" t="s">
        <v>388</v>
      </c>
      <c r="AF74" s="106" t="s">
        <v>375</v>
      </c>
      <c r="AG74" s="51"/>
      <c r="AH74" s="51"/>
      <c r="AI74" s="106" t="s">
        <v>415</v>
      </c>
      <c r="AJ74" s="106">
        <v>0</v>
      </c>
      <c r="AK74" s="105">
        <v>0</v>
      </c>
      <c r="AL74" s="105">
        <v>0</v>
      </c>
      <c r="AM74" s="51"/>
      <c r="AN74" s="51"/>
      <c r="AO74" s="50"/>
      <c r="AP74" s="49"/>
      <c r="AQ74" s="49"/>
      <c r="AR74" s="48"/>
      <c r="AS74" s="47"/>
      <c r="AT74" s="46">
        <f t="shared" si="5"/>
        <v>66000</v>
      </c>
      <c r="AU74" s="45">
        <v>0</v>
      </c>
      <c r="AV74" s="45">
        <v>0</v>
      </c>
      <c r="AW74" s="45">
        <v>0</v>
      </c>
      <c r="AX74" s="45">
        <v>0</v>
      </c>
      <c r="AY74" s="45">
        <v>0</v>
      </c>
      <c r="AZ74" s="45">
        <v>0</v>
      </c>
      <c r="BA74" s="45">
        <v>0</v>
      </c>
      <c r="BB74" s="45">
        <v>0</v>
      </c>
      <c r="BC74" s="45">
        <v>0</v>
      </c>
      <c r="BD74" s="44">
        <v>0</v>
      </c>
    </row>
    <row r="75" spans="1:56" ht="51" customHeight="1" x14ac:dyDescent="0.25">
      <c r="A75" s="213">
        <v>2025</v>
      </c>
      <c r="B75" s="214">
        <v>52</v>
      </c>
      <c r="C75" s="51"/>
      <c r="D75" s="104" t="s">
        <v>198</v>
      </c>
      <c r="E75" s="110" t="s">
        <v>703</v>
      </c>
      <c r="F75" s="110" t="s">
        <v>704</v>
      </c>
      <c r="G75" s="51"/>
      <c r="H75" s="220">
        <f t="shared" si="3"/>
        <v>52</v>
      </c>
      <c r="I75" s="106" t="s">
        <v>552</v>
      </c>
      <c r="J75" s="125" t="s">
        <v>357</v>
      </c>
      <c r="K75" s="115">
        <v>876</v>
      </c>
      <c r="L75" s="106" t="s">
        <v>354</v>
      </c>
      <c r="M75" s="115">
        <v>1</v>
      </c>
      <c r="N75" s="106">
        <v>34406000000</v>
      </c>
      <c r="O75" s="106" t="s">
        <v>355</v>
      </c>
      <c r="P75" s="126" t="s">
        <v>198</v>
      </c>
      <c r="Q75" s="106" t="s">
        <v>359</v>
      </c>
      <c r="R75" s="51"/>
      <c r="S75" s="106" t="s">
        <v>360</v>
      </c>
      <c r="T75" s="106"/>
      <c r="U75" s="135" t="s">
        <v>740</v>
      </c>
      <c r="V75" s="136" t="s">
        <v>751</v>
      </c>
      <c r="W75" s="110" t="s">
        <v>367</v>
      </c>
      <c r="X75" s="123">
        <v>45658</v>
      </c>
      <c r="Y75" s="123">
        <v>46022</v>
      </c>
      <c r="Z75" s="137">
        <v>96540</v>
      </c>
      <c r="AA75" s="159" t="s">
        <v>44</v>
      </c>
      <c r="AB75" s="138">
        <f t="shared" si="4"/>
        <v>96540</v>
      </c>
      <c r="AC75" s="109" t="s">
        <v>44</v>
      </c>
      <c r="AD75" s="155" t="s">
        <v>380</v>
      </c>
      <c r="AE75" s="106" t="s">
        <v>388</v>
      </c>
      <c r="AF75" s="106" t="s">
        <v>375</v>
      </c>
      <c r="AG75" s="51"/>
      <c r="AH75" s="51"/>
      <c r="AI75" s="106" t="s">
        <v>415</v>
      </c>
      <c r="AJ75" s="106">
        <v>0</v>
      </c>
      <c r="AK75" s="105">
        <v>0</v>
      </c>
      <c r="AL75" s="105">
        <v>0</v>
      </c>
      <c r="AM75" s="51"/>
      <c r="AN75" s="51"/>
      <c r="AO75" s="50"/>
      <c r="AP75" s="49"/>
      <c r="AQ75" s="49"/>
      <c r="AR75" s="48"/>
      <c r="AS75" s="47"/>
      <c r="AT75" s="46">
        <f t="shared" si="5"/>
        <v>96540</v>
      </c>
      <c r="AU75" s="45">
        <v>0</v>
      </c>
      <c r="AV75" s="45">
        <v>0</v>
      </c>
      <c r="AW75" s="45">
        <v>0</v>
      </c>
      <c r="AX75" s="45">
        <v>0</v>
      </c>
      <c r="AY75" s="45">
        <v>0</v>
      </c>
      <c r="AZ75" s="45">
        <v>0</v>
      </c>
      <c r="BA75" s="45">
        <v>0</v>
      </c>
      <c r="BB75" s="45">
        <v>0</v>
      </c>
      <c r="BC75" s="45">
        <v>0</v>
      </c>
      <c r="BD75" s="44">
        <v>0</v>
      </c>
    </row>
    <row r="76" spans="1:56" ht="51" customHeight="1" x14ac:dyDescent="0.25">
      <c r="A76" s="213">
        <v>2025</v>
      </c>
      <c r="B76" s="214">
        <v>53</v>
      </c>
      <c r="C76" s="51"/>
      <c r="D76" s="104" t="s">
        <v>198</v>
      </c>
      <c r="E76" s="120" t="s">
        <v>238</v>
      </c>
      <c r="F76" s="110" t="s">
        <v>575</v>
      </c>
      <c r="G76" s="51"/>
      <c r="H76" s="220">
        <f t="shared" si="3"/>
        <v>53</v>
      </c>
      <c r="I76" s="106" t="s">
        <v>322</v>
      </c>
      <c r="J76" s="125" t="s">
        <v>357</v>
      </c>
      <c r="K76" s="115">
        <v>876</v>
      </c>
      <c r="L76" s="106" t="s">
        <v>354</v>
      </c>
      <c r="M76" s="115">
        <v>1</v>
      </c>
      <c r="N76" s="106">
        <v>34406000000</v>
      </c>
      <c r="O76" s="106" t="s">
        <v>355</v>
      </c>
      <c r="P76" s="126" t="s">
        <v>198</v>
      </c>
      <c r="Q76" s="106" t="s">
        <v>359</v>
      </c>
      <c r="R76" s="51"/>
      <c r="S76" s="106" t="s">
        <v>360</v>
      </c>
      <c r="T76" s="106"/>
      <c r="U76" s="135" t="s">
        <v>740</v>
      </c>
      <c r="V76" s="136" t="s">
        <v>751</v>
      </c>
      <c r="W76" s="110" t="s">
        <v>367</v>
      </c>
      <c r="X76" s="123">
        <v>45665</v>
      </c>
      <c r="Y76" s="123">
        <v>46022</v>
      </c>
      <c r="Z76" s="137">
        <v>30000</v>
      </c>
      <c r="AA76" s="154" t="s">
        <v>44</v>
      </c>
      <c r="AB76" s="138">
        <f t="shared" si="4"/>
        <v>30000</v>
      </c>
      <c r="AC76" s="109" t="s">
        <v>44</v>
      </c>
      <c r="AD76" s="106">
        <v>12</v>
      </c>
      <c r="AE76" s="106" t="s">
        <v>378</v>
      </c>
      <c r="AF76" s="106" t="s">
        <v>375</v>
      </c>
      <c r="AG76" s="51"/>
      <c r="AH76" s="51"/>
      <c r="AI76" s="106" t="s">
        <v>408</v>
      </c>
      <c r="AJ76" s="106">
        <v>0</v>
      </c>
      <c r="AK76" s="105">
        <v>0</v>
      </c>
      <c r="AL76" s="105">
        <v>0</v>
      </c>
      <c r="AM76" s="51"/>
      <c r="AN76" s="51"/>
      <c r="AO76" s="50"/>
      <c r="AP76" s="49"/>
      <c r="AQ76" s="49"/>
      <c r="AR76" s="48"/>
      <c r="AS76" s="47"/>
      <c r="AT76" s="46">
        <f t="shared" si="5"/>
        <v>30000</v>
      </c>
      <c r="AU76" s="45">
        <v>0</v>
      </c>
      <c r="AV76" s="45">
        <v>0</v>
      </c>
      <c r="AW76" s="45">
        <v>0</v>
      </c>
      <c r="AX76" s="45">
        <v>0</v>
      </c>
      <c r="AY76" s="45">
        <v>0</v>
      </c>
      <c r="AZ76" s="45">
        <v>0</v>
      </c>
      <c r="BA76" s="45">
        <v>0</v>
      </c>
      <c r="BB76" s="45">
        <v>0</v>
      </c>
      <c r="BC76" s="45">
        <v>0</v>
      </c>
      <c r="BD76" s="44">
        <v>0</v>
      </c>
    </row>
    <row r="77" spans="1:56" ht="51" customHeight="1" x14ac:dyDescent="0.25">
      <c r="A77" s="213">
        <v>2025</v>
      </c>
      <c r="B77" s="214">
        <v>54</v>
      </c>
      <c r="C77" s="51"/>
      <c r="D77" s="104" t="s">
        <v>198</v>
      </c>
      <c r="E77" s="110" t="s">
        <v>529</v>
      </c>
      <c r="F77" s="110" t="s">
        <v>615</v>
      </c>
      <c r="G77" s="51"/>
      <c r="H77" s="220">
        <f t="shared" si="3"/>
        <v>54</v>
      </c>
      <c r="I77" s="106" t="s">
        <v>323</v>
      </c>
      <c r="J77" s="125" t="s">
        <v>357</v>
      </c>
      <c r="K77" s="115">
        <v>876</v>
      </c>
      <c r="L77" s="106" t="s">
        <v>354</v>
      </c>
      <c r="M77" s="115">
        <v>1</v>
      </c>
      <c r="N77" s="106">
        <v>34406000000</v>
      </c>
      <c r="O77" s="106" t="s">
        <v>355</v>
      </c>
      <c r="P77" s="126" t="s">
        <v>198</v>
      </c>
      <c r="Q77" s="106" t="s">
        <v>359</v>
      </c>
      <c r="R77" s="51"/>
      <c r="S77" s="106" t="s">
        <v>360</v>
      </c>
      <c r="T77" s="147"/>
      <c r="U77" s="135" t="s">
        <v>740</v>
      </c>
      <c r="V77" s="136" t="s">
        <v>751</v>
      </c>
      <c r="W77" s="110" t="s">
        <v>367</v>
      </c>
      <c r="X77" s="123">
        <v>45658</v>
      </c>
      <c r="Y77" s="123">
        <v>46022</v>
      </c>
      <c r="Z77" s="137">
        <v>90160</v>
      </c>
      <c r="AA77" s="154" t="s">
        <v>44</v>
      </c>
      <c r="AB77" s="138">
        <f t="shared" si="4"/>
        <v>90160</v>
      </c>
      <c r="AC77" s="109" t="s">
        <v>44</v>
      </c>
      <c r="AD77" s="106">
        <v>2</v>
      </c>
      <c r="AE77" s="106" t="s">
        <v>388</v>
      </c>
      <c r="AF77" s="106" t="s">
        <v>375</v>
      </c>
      <c r="AG77" s="51"/>
      <c r="AH77" s="51"/>
      <c r="AI77" s="106" t="s">
        <v>415</v>
      </c>
      <c r="AJ77" s="106">
        <v>0</v>
      </c>
      <c r="AK77" s="105">
        <v>0</v>
      </c>
      <c r="AL77" s="105">
        <v>0</v>
      </c>
      <c r="AM77" s="51"/>
      <c r="AN77" s="51"/>
      <c r="AO77" s="50"/>
      <c r="AP77" s="49"/>
      <c r="AQ77" s="49"/>
      <c r="AR77" s="48"/>
      <c r="AS77" s="47"/>
      <c r="AT77" s="46">
        <f t="shared" si="5"/>
        <v>90160</v>
      </c>
      <c r="AU77" s="45">
        <v>0</v>
      </c>
      <c r="AV77" s="45">
        <v>0</v>
      </c>
      <c r="AW77" s="45">
        <v>0</v>
      </c>
      <c r="AX77" s="45">
        <v>0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4">
        <v>0</v>
      </c>
    </row>
    <row r="78" spans="1:56" ht="51" customHeight="1" x14ac:dyDescent="0.25">
      <c r="A78" s="213">
        <v>2025</v>
      </c>
      <c r="B78" s="214">
        <v>55</v>
      </c>
      <c r="C78" s="51"/>
      <c r="D78" s="104" t="s">
        <v>198</v>
      </c>
      <c r="E78" s="120" t="s">
        <v>239</v>
      </c>
      <c r="F78" s="212" t="s">
        <v>240</v>
      </c>
      <c r="G78" s="51"/>
      <c r="H78" s="220">
        <f t="shared" si="3"/>
        <v>55</v>
      </c>
      <c r="I78" s="216" t="s">
        <v>324</v>
      </c>
      <c r="J78" s="125" t="s">
        <v>357</v>
      </c>
      <c r="K78" s="115">
        <v>876</v>
      </c>
      <c r="L78" s="106" t="s">
        <v>354</v>
      </c>
      <c r="M78" s="115">
        <v>1</v>
      </c>
      <c r="N78" s="106">
        <v>34406000000</v>
      </c>
      <c r="O78" s="106" t="s">
        <v>355</v>
      </c>
      <c r="P78" s="126" t="s">
        <v>198</v>
      </c>
      <c r="Q78" s="106" t="s">
        <v>359</v>
      </c>
      <c r="R78" s="51"/>
      <c r="S78" s="106" t="s">
        <v>360</v>
      </c>
      <c r="T78" s="106"/>
      <c r="U78" s="135" t="s">
        <v>740</v>
      </c>
      <c r="V78" s="136" t="s">
        <v>751</v>
      </c>
      <c r="W78" s="110" t="s">
        <v>367</v>
      </c>
      <c r="X78" s="123">
        <v>45658</v>
      </c>
      <c r="Y78" s="123">
        <v>46022</v>
      </c>
      <c r="Z78" s="137">
        <f>236000-73000</f>
        <v>163000</v>
      </c>
      <c r="AA78" s="154" t="s">
        <v>44</v>
      </c>
      <c r="AB78" s="138">
        <f t="shared" si="4"/>
        <v>163000</v>
      </c>
      <c r="AC78" s="109" t="s">
        <v>44</v>
      </c>
      <c r="AD78" s="106">
        <v>2</v>
      </c>
      <c r="AE78" s="106" t="s">
        <v>388</v>
      </c>
      <c r="AF78" s="106" t="s">
        <v>375</v>
      </c>
      <c r="AG78" s="51"/>
      <c r="AH78" s="51"/>
      <c r="AI78" s="106" t="s">
        <v>415</v>
      </c>
      <c r="AJ78" s="106">
        <v>0</v>
      </c>
      <c r="AK78" s="105">
        <v>0</v>
      </c>
      <c r="AL78" s="105">
        <v>0</v>
      </c>
      <c r="AM78" s="51"/>
      <c r="AN78" s="51"/>
      <c r="AO78" s="50"/>
      <c r="AP78" s="49"/>
      <c r="AQ78" s="49"/>
      <c r="AR78" s="48"/>
      <c r="AS78" s="47"/>
      <c r="AT78" s="46">
        <f t="shared" si="5"/>
        <v>163000</v>
      </c>
      <c r="AU78" s="45">
        <v>0</v>
      </c>
      <c r="AV78" s="45">
        <v>0</v>
      </c>
      <c r="AW78" s="45">
        <v>0</v>
      </c>
      <c r="AX78" s="45">
        <v>0</v>
      </c>
      <c r="AY78" s="45">
        <v>0</v>
      </c>
      <c r="AZ78" s="45">
        <v>0</v>
      </c>
      <c r="BA78" s="45">
        <v>0</v>
      </c>
      <c r="BB78" s="45">
        <v>0</v>
      </c>
      <c r="BC78" s="45">
        <v>0</v>
      </c>
      <c r="BD78" s="44">
        <v>0</v>
      </c>
    </row>
    <row r="79" spans="1:56" ht="51" customHeight="1" x14ac:dyDescent="0.25">
      <c r="A79" s="213">
        <v>2025</v>
      </c>
      <c r="B79" s="214">
        <v>56</v>
      </c>
      <c r="C79" s="51"/>
      <c r="D79" s="104" t="s">
        <v>198</v>
      </c>
      <c r="E79" s="110" t="s">
        <v>241</v>
      </c>
      <c r="F79" s="110" t="s">
        <v>616</v>
      </c>
      <c r="G79" s="51"/>
      <c r="H79" s="220">
        <f t="shared" si="3"/>
        <v>56</v>
      </c>
      <c r="I79" s="106" t="s">
        <v>325</v>
      </c>
      <c r="J79" s="125" t="s">
        <v>357</v>
      </c>
      <c r="K79" s="115">
        <v>876</v>
      </c>
      <c r="L79" s="106" t="s">
        <v>354</v>
      </c>
      <c r="M79" s="115">
        <v>1</v>
      </c>
      <c r="N79" s="106">
        <v>34406000000</v>
      </c>
      <c r="O79" s="106" t="s">
        <v>355</v>
      </c>
      <c r="P79" s="126" t="s">
        <v>198</v>
      </c>
      <c r="Q79" s="106" t="s">
        <v>359</v>
      </c>
      <c r="R79" s="51"/>
      <c r="S79" s="106" t="s">
        <v>360</v>
      </c>
      <c r="T79" s="147"/>
      <c r="U79" s="135" t="s">
        <v>740</v>
      </c>
      <c r="V79" s="136" t="s">
        <v>751</v>
      </c>
      <c r="W79" s="110" t="s">
        <v>367</v>
      </c>
      <c r="X79" s="123">
        <v>45658</v>
      </c>
      <c r="Y79" s="123">
        <v>46022</v>
      </c>
      <c r="Z79" s="137">
        <v>19000</v>
      </c>
      <c r="AA79" s="154" t="s">
        <v>44</v>
      </c>
      <c r="AB79" s="138">
        <f t="shared" si="4"/>
        <v>19000</v>
      </c>
      <c r="AC79" s="109" t="s">
        <v>44</v>
      </c>
      <c r="AD79" s="106">
        <v>2</v>
      </c>
      <c r="AE79" s="106" t="s">
        <v>388</v>
      </c>
      <c r="AF79" s="106" t="s">
        <v>375</v>
      </c>
      <c r="AG79" s="51"/>
      <c r="AH79" s="51"/>
      <c r="AI79" s="106" t="s">
        <v>415</v>
      </c>
      <c r="AJ79" s="106">
        <v>0</v>
      </c>
      <c r="AK79" s="105">
        <v>0</v>
      </c>
      <c r="AL79" s="105">
        <v>0</v>
      </c>
      <c r="AM79" s="51"/>
      <c r="AN79" s="51"/>
      <c r="AO79" s="50"/>
      <c r="AP79" s="49"/>
      <c r="AQ79" s="49"/>
      <c r="AR79" s="48"/>
      <c r="AS79" s="47"/>
      <c r="AT79" s="46">
        <f t="shared" si="5"/>
        <v>19000</v>
      </c>
      <c r="AU79" s="45">
        <v>0</v>
      </c>
      <c r="AV79" s="45">
        <v>0</v>
      </c>
      <c r="AW79" s="45">
        <v>0</v>
      </c>
      <c r="AX79" s="45">
        <v>0</v>
      </c>
      <c r="AY79" s="45">
        <v>0</v>
      </c>
      <c r="AZ79" s="45">
        <v>0</v>
      </c>
      <c r="BA79" s="45">
        <v>0</v>
      </c>
      <c r="BB79" s="45">
        <v>0</v>
      </c>
      <c r="BC79" s="45">
        <v>0</v>
      </c>
      <c r="BD79" s="44">
        <v>0</v>
      </c>
    </row>
    <row r="80" spans="1:56" ht="51" customHeight="1" x14ac:dyDescent="0.25">
      <c r="A80" s="213">
        <v>2025</v>
      </c>
      <c r="B80" s="214">
        <v>57</v>
      </c>
      <c r="C80" s="51"/>
      <c r="D80" s="104" t="s">
        <v>198</v>
      </c>
      <c r="E80" s="110" t="s">
        <v>242</v>
      </c>
      <c r="F80" s="110" t="s">
        <v>242</v>
      </c>
      <c r="G80" s="51"/>
      <c r="H80" s="220">
        <f t="shared" si="3"/>
        <v>57</v>
      </c>
      <c r="I80" s="106" t="s">
        <v>326</v>
      </c>
      <c r="J80" s="125" t="s">
        <v>357</v>
      </c>
      <c r="K80" s="115">
        <v>876</v>
      </c>
      <c r="L80" s="106" t="s">
        <v>354</v>
      </c>
      <c r="M80" s="115">
        <v>1</v>
      </c>
      <c r="N80" s="106">
        <v>34406000000</v>
      </c>
      <c r="O80" s="106" t="s">
        <v>355</v>
      </c>
      <c r="P80" s="126" t="s">
        <v>198</v>
      </c>
      <c r="Q80" s="106" t="s">
        <v>359</v>
      </c>
      <c r="R80" s="51"/>
      <c r="S80" s="106" t="s">
        <v>360</v>
      </c>
      <c r="T80" s="147"/>
      <c r="U80" s="135" t="s">
        <v>740</v>
      </c>
      <c r="V80" s="136" t="s">
        <v>751</v>
      </c>
      <c r="W80" s="110" t="s">
        <v>367</v>
      </c>
      <c r="X80" s="123">
        <v>45658</v>
      </c>
      <c r="Y80" s="123">
        <v>46022</v>
      </c>
      <c r="Z80" s="137">
        <v>35850</v>
      </c>
      <c r="AA80" s="158" t="s">
        <v>44</v>
      </c>
      <c r="AB80" s="138">
        <f t="shared" si="4"/>
        <v>35850</v>
      </c>
      <c r="AC80" s="109" t="s">
        <v>44</v>
      </c>
      <c r="AD80" s="106">
        <v>2</v>
      </c>
      <c r="AE80" s="106" t="s">
        <v>388</v>
      </c>
      <c r="AF80" s="106" t="s">
        <v>375</v>
      </c>
      <c r="AG80" s="51"/>
      <c r="AH80" s="51"/>
      <c r="AI80" s="106" t="s">
        <v>415</v>
      </c>
      <c r="AJ80" s="106">
        <v>0</v>
      </c>
      <c r="AK80" s="105">
        <v>0</v>
      </c>
      <c r="AL80" s="105">
        <v>0</v>
      </c>
      <c r="AM80" s="51"/>
      <c r="AN80" s="51"/>
      <c r="AO80" s="50"/>
      <c r="AP80" s="49"/>
      <c r="AQ80" s="49"/>
      <c r="AR80" s="48"/>
      <c r="AS80" s="47"/>
      <c r="AT80" s="46">
        <f t="shared" si="5"/>
        <v>35850</v>
      </c>
      <c r="AU80" s="45">
        <v>0</v>
      </c>
      <c r="AV80" s="45">
        <v>0</v>
      </c>
      <c r="AW80" s="45">
        <v>0</v>
      </c>
      <c r="AX80" s="45">
        <v>0</v>
      </c>
      <c r="AY80" s="45">
        <v>0</v>
      </c>
      <c r="AZ80" s="45">
        <v>0</v>
      </c>
      <c r="BA80" s="45">
        <v>0</v>
      </c>
      <c r="BB80" s="45">
        <v>0</v>
      </c>
      <c r="BC80" s="45">
        <v>0</v>
      </c>
      <c r="BD80" s="44">
        <v>0</v>
      </c>
    </row>
    <row r="81" spans="1:57" ht="78.75" customHeight="1" x14ac:dyDescent="0.25">
      <c r="A81" s="213">
        <v>2025</v>
      </c>
      <c r="B81" s="214">
        <v>58</v>
      </c>
      <c r="C81" s="51"/>
      <c r="D81" s="104" t="s">
        <v>198</v>
      </c>
      <c r="E81" s="110" t="s">
        <v>217</v>
      </c>
      <c r="F81" s="110" t="s">
        <v>617</v>
      </c>
      <c r="G81" s="51"/>
      <c r="H81" s="220">
        <f t="shared" si="3"/>
        <v>58</v>
      </c>
      <c r="I81" s="106" t="s">
        <v>327</v>
      </c>
      <c r="J81" s="109" t="s">
        <v>353</v>
      </c>
      <c r="K81" s="115">
        <v>876</v>
      </c>
      <c r="L81" s="106" t="s">
        <v>354</v>
      </c>
      <c r="M81" s="115">
        <v>1</v>
      </c>
      <c r="N81" s="106">
        <v>34406000000</v>
      </c>
      <c r="O81" s="106" t="s">
        <v>355</v>
      </c>
      <c r="P81" s="126" t="s">
        <v>198</v>
      </c>
      <c r="Q81" s="106" t="s">
        <v>359</v>
      </c>
      <c r="R81" s="51"/>
      <c r="S81" s="106" t="s">
        <v>360</v>
      </c>
      <c r="T81" s="106"/>
      <c r="U81" s="135" t="s">
        <v>740</v>
      </c>
      <c r="V81" s="136" t="s">
        <v>751</v>
      </c>
      <c r="W81" s="110" t="s">
        <v>367</v>
      </c>
      <c r="X81" s="123">
        <v>45658</v>
      </c>
      <c r="Y81" s="123">
        <v>46022</v>
      </c>
      <c r="Z81" s="137">
        <v>60000</v>
      </c>
      <c r="AA81" s="158" t="s">
        <v>44</v>
      </c>
      <c r="AB81" s="138">
        <f t="shared" si="4"/>
        <v>60000</v>
      </c>
      <c r="AC81" s="109" t="s">
        <v>44</v>
      </c>
      <c r="AD81" s="106">
        <v>12</v>
      </c>
      <c r="AE81" s="106" t="s">
        <v>390</v>
      </c>
      <c r="AF81" s="106" t="s">
        <v>373</v>
      </c>
      <c r="AG81" s="51"/>
      <c r="AH81" s="51"/>
      <c r="AI81" s="106" t="s">
        <v>417</v>
      </c>
      <c r="AJ81" s="106">
        <v>0</v>
      </c>
      <c r="AK81" s="105">
        <v>0</v>
      </c>
      <c r="AL81" s="105">
        <v>0</v>
      </c>
      <c r="AM81" s="51"/>
      <c r="AN81" s="51"/>
      <c r="AO81" s="50"/>
      <c r="AP81" s="49"/>
      <c r="AQ81" s="49"/>
      <c r="AR81" s="48"/>
      <c r="AS81" s="47"/>
      <c r="AT81" s="46">
        <f t="shared" si="5"/>
        <v>60000</v>
      </c>
      <c r="AU81" s="45">
        <v>0</v>
      </c>
      <c r="AV81" s="45">
        <v>0</v>
      </c>
      <c r="AW81" s="45">
        <v>0</v>
      </c>
      <c r="AX81" s="45">
        <v>0</v>
      </c>
      <c r="AY81" s="45">
        <v>0</v>
      </c>
      <c r="AZ81" s="45">
        <v>0</v>
      </c>
      <c r="BA81" s="45">
        <v>0</v>
      </c>
      <c r="BB81" s="45">
        <v>0</v>
      </c>
      <c r="BC81" s="45">
        <v>0</v>
      </c>
      <c r="BD81" s="44">
        <v>0</v>
      </c>
    </row>
    <row r="82" spans="1:57" ht="39" customHeight="1" x14ac:dyDescent="0.25">
      <c r="A82" s="213">
        <v>2025</v>
      </c>
      <c r="B82" s="214">
        <v>59</v>
      </c>
      <c r="C82" s="226"/>
      <c r="D82" s="126" t="s">
        <v>198</v>
      </c>
      <c r="E82" s="110" t="s">
        <v>243</v>
      </c>
      <c r="F82" s="110" t="s">
        <v>244</v>
      </c>
      <c r="G82" s="226"/>
      <c r="H82" s="220">
        <f t="shared" si="3"/>
        <v>59</v>
      </c>
      <c r="I82" s="106" t="s">
        <v>328</v>
      </c>
      <c r="J82" s="109" t="s">
        <v>357</v>
      </c>
      <c r="K82" s="115">
        <v>876</v>
      </c>
      <c r="L82" s="106" t="s">
        <v>354</v>
      </c>
      <c r="M82" s="115">
        <v>1</v>
      </c>
      <c r="N82" s="106">
        <v>34406000000</v>
      </c>
      <c r="O82" s="106" t="s">
        <v>355</v>
      </c>
      <c r="P82" s="126" t="s">
        <v>198</v>
      </c>
      <c r="Q82" s="106" t="s">
        <v>359</v>
      </c>
      <c r="R82" s="226"/>
      <c r="S82" s="106" t="s">
        <v>360</v>
      </c>
      <c r="T82" s="106"/>
      <c r="U82" s="135" t="s">
        <v>740</v>
      </c>
      <c r="V82" s="136" t="s">
        <v>751</v>
      </c>
      <c r="W82" s="110" t="s">
        <v>367</v>
      </c>
      <c r="X82" s="123">
        <v>45658</v>
      </c>
      <c r="Y82" s="123">
        <v>46022</v>
      </c>
      <c r="Z82" s="137">
        <v>470162</v>
      </c>
      <c r="AA82" s="158" t="s">
        <v>44</v>
      </c>
      <c r="AB82" s="138">
        <f t="shared" si="4"/>
        <v>470162</v>
      </c>
      <c r="AC82" s="109" t="s">
        <v>44</v>
      </c>
      <c r="AD82" s="106">
        <v>12</v>
      </c>
      <c r="AE82" s="106" t="s">
        <v>397</v>
      </c>
      <c r="AF82" s="106" t="s">
        <v>375</v>
      </c>
      <c r="AG82" s="226"/>
      <c r="AH82" s="226"/>
      <c r="AI82" s="106" t="s">
        <v>423</v>
      </c>
      <c r="AJ82" s="106">
        <v>0</v>
      </c>
      <c r="AK82" s="106">
        <v>0</v>
      </c>
      <c r="AL82" s="106">
        <v>0</v>
      </c>
      <c r="AM82" s="226"/>
      <c r="AN82" s="226"/>
      <c r="AO82" s="239"/>
      <c r="AP82" s="240"/>
      <c r="AQ82" s="240"/>
      <c r="AR82" s="241"/>
      <c r="AS82" s="242"/>
      <c r="AT82" s="46">
        <f t="shared" si="5"/>
        <v>470162</v>
      </c>
      <c r="AU82" s="243">
        <v>0</v>
      </c>
      <c r="AV82" s="243">
        <v>0</v>
      </c>
      <c r="AW82" s="243">
        <v>0</v>
      </c>
      <c r="AX82" s="243">
        <v>0</v>
      </c>
      <c r="AY82" s="243">
        <v>0</v>
      </c>
      <c r="AZ82" s="243">
        <v>0</v>
      </c>
      <c r="BA82" s="243">
        <v>0</v>
      </c>
      <c r="BB82" s="243">
        <v>0</v>
      </c>
      <c r="BC82" s="243">
        <v>0</v>
      </c>
      <c r="BD82" s="244">
        <v>0</v>
      </c>
      <c r="BE82" s="245"/>
    </row>
    <row r="83" spans="1:57" ht="51.75" customHeight="1" x14ac:dyDescent="0.25">
      <c r="A83" s="213">
        <v>2025</v>
      </c>
      <c r="B83" s="214">
        <v>60</v>
      </c>
      <c r="C83" s="51"/>
      <c r="D83" s="104" t="s">
        <v>198</v>
      </c>
      <c r="E83" s="110" t="s">
        <v>619</v>
      </c>
      <c r="F83" s="110" t="s">
        <v>618</v>
      </c>
      <c r="G83" s="51"/>
      <c r="H83" s="220">
        <f t="shared" si="3"/>
        <v>60</v>
      </c>
      <c r="I83" s="106" t="s">
        <v>329</v>
      </c>
      <c r="J83" s="109" t="s">
        <v>353</v>
      </c>
      <c r="K83" s="115">
        <v>876</v>
      </c>
      <c r="L83" s="106" t="s">
        <v>354</v>
      </c>
      <c r="M83" s="115">
        <v>1</v>
      </c>
      <c r="N83" s="106">
        <v>34406000000</v>
      </c>
      <c r="O83" s="106" t="s">
        <v>355</v>
      </c>
      <c r="P83" s="126" t="s">
        <v>198</v>
      </c>
      <c r="Q83" s="106" t="s">
        <v>359</v>
      </c>
      <c r="R83" s="51"/>
      <c r="S83" s="106" t="s">
        <v>360</v>
      </c>
      <c r="T83" s="106"/>
      <c r="U83" s="135" t="s">
        <v>740</v>
      </c>
      <c r="V83" s="136" t="s">
        <v>751</v>
      </c>
      <c r="W83" s="110" t="s">
        <v>367</v>
      </c>
      <c r="X83" s="123">
        <v>45658</v>
      </c>
      <c r="Y83" s="123">
        <v>46022</v>
      </c>
      <c r="Z83" s="139">
        <v>728300</v>
      </c>
      <c r="AA83" s="159" t="s">
        <v>44</v>
      </c>
      <c r="AB83" s="138">
        <f t="shared" si="4"/>
        <v>728300</v>
      </c>
      <c r="AC83" s="109" t="s">
        <v>44</v>
      </c>
      <c r="AD83" s="106">
        <v>11</v>
      </c>
      <c r="AE83" s="106" t="s">
        <v>398</v>
      </c>
      <c r="AF83" s="106" t="s">
        <v>373</v>
      </c>
      <c r="AG83" s="51"/>
      <c r="AH83" s="51"/>
      <c r="AI83" s="106" t="s">
        <v>424</v>
      </c>
      <c r="AJ83" s="106">
        <v>0</v>
      </c>
      <c r="AK83" s="105">
        <v>0</v>
      </c>
      <c r="AL83" s="105">
        <v>0</v>
      </c>
      <c r="AM83" s="51"/>
      <c r="AN83" s="51"/>
      <c r="AO83" s="50"/>
      <c r="AP83" s="49"/>
      <c r="AQ83" s="49"/>
      <c r="AR83" s="48"/>
      <c r="AS83" s="47"/>
      <c r="AT83" s="46">
        <f t="shared" si="5"/>
        <v>728300</v>
      </c>
      <c r="AU83" s="45">
        <v>0</v>
      </c>
      <c r="AV83" s="45">
        <v>0</v>
      </c>
      <c r="AW83" s="45">
        <v>0</v>
      </c>
      <c r="AX83" s="45">
        <v>0</v>
      </c>
      <c r="AY83" s="45">
        <v>0</v>
      </c>
      <c r="AZ83" s="45">
        <v>0</v>
      </c>
      <c r="BA83" s="45">
        <v>0</v>
      </c>
      <c r="BB83" s="45">
        <v>0</v>
      </c>
      <c r="BC83" s="45">
        <v>0</v>
      </c>
      <c r="BD83" s="44">
        <f>+Z83</f>
        <v>728300</v>
      </c>
      <c r="BE83" s="246" t="s">
        <v>511</v>
      </c>
    </row>
    <row r="84" spans="1:57" ht="51.75" customHeight="1" x14ac:dyDescent="0.25">
      <c r="A84" s="213">
        <v>2025</v>
      </c>
      <c r="B84" s="214">
        <v>61</v>
      </c>
      <c r="C84" s="51"/>
      <c r="D84" s="104" t="s">
        <v>198</v>
      </c>
      <c r="E84" s="110" t="s">
        <v>621</v>
      </c>
      <c r="F84" s="110" t="s">
        <v>620</v>
      </c>
      <c r="G84" s="51"/>
      <c r="H84" s="220">
        <f t="shared" si="3"/>
        <v>61</v>
      </c>
      <c r="I84" s="106" t="s">
        <v>565</v>
      </c>
      <c r="J84" s="109" t="s">
        <v>353</v>
      </c>
      <c r="K84" s="115">
        <v>876</v>
      </c>
      <c r="L84" s="106" t="s">
        <v>354</v>
      </c>
      <c r="M84" s="115">
        <v>1</v>
      </c>
      <c r="N84" s="106">
        <v>34406000000</v>
      </c>
      <c r="O84" s="106" t="s">
        <v>355</v>
      </c>
      <c r="P84" s="126" t="s">
        <v>198</v>
      </c>
      <c r="Q84" s="106" t="s">
        <v>359</v>
      </c>
      <c r="R84" s="51"/>
      <c r="S84" s="106" t="s">
        <v>360</v>
      </c>
      <c r="T84" s="106"/>
      <c r="U84" s="135" t="s">
        <v>740</v>
      </c>
      <c r="V84" s="136" t="s">
        <v>751</v>
      </c>
      <c r="W84" s="110" t="s">
        <v>367</v>
      </c>
      <c r="X84" s="123">
        <v>45658</v>
      </c>
      <c r="Y84" s="123">
        <v>46022</v>
      </c>
      <c r="Z84" s="137">
        <v>149200</v>
      </c>
      <c r="AA84" s="160" t="s">
        <v>44</v>
      </c>
      <c r="AB84" s="138">
        <f t="shared" si="4"/>
        <v>149200</v>
      </c>
      <c r="AC84" s="109" t="s">
        <v>44</v>
      </c>
      <c r="AD84" s="106">
        <v>14</v>
      </c>
      <c r="AE84" s="106" t="s">
        <v>399</v>
      </c>
      <c r="AF84" s="106" t="s">
        <v>373</v>
      </c>
      <c r="AG84" s="51"/>
      <c r="AH84" s="51"/>
      <c r="AI84" s="106" t="s">
        <v>425</v>
      </c>
      <c r="AJ84" s="106">
        <v>0</v>
      </c>
      <c r="AK84" s="105">
        <v>0</v>
      </c>
      <c r="AL84" s="105">
        <v>0</v>
      </c>
      <c r="AM84" s="51"/>
      <c r="AN84" s="51"/>
      <c r="AO84" s="50"/>
      <c r="AP84" s="49"/>
      <c r="AQ84" s="49"/>
      <c r="AR84" s="48"/>
      <c r="AS84" s="47"/>
      <c r="AT84" s="46">
        <f t="shared" si="5"/>
        <v>149200</v>
      </c>
      <c r="AU84" s="45">
        <v>0</v>
      </c>
      <c r="AV84" s="45">
        <v>0</v>
      </c>
      <c r="AW84" s="45">
        <v>0</v>
      </c>
      <c r="AX84" s="45">
        <v>0</v>
      </c>
      <c r="AY84" s="45">
        <v>0</v>
      </c>
      <c r="AZ84" s="45">
        <v>0</v>
      </c>
      <c r="BA84" s="45">
        <v>0</v>
      </c>
      <c r="BB84" s="45">
        <v>0</v>
      </c>
      <c r="BC84" s="45">
        <v>0</v>
      </c>
      <c r="BD84" s="44">
        <f>+AB84</f>
        <v>149200</v>
      </c>
      <c r="BE84" s="246" t="s">
        <v>560</v>
      </c>
    </row>
    <row r="85" spans="1:57" s="245" customFormat="1" ht="51.75" customHeight="1" x14ac:dyDescent="0.25">
      <c r="A85" s="213">
        <v>2025</v>
      </c>
      <c r="B85" s="214">
        <v>62</v>
      </c>
      <c r="C85" s="51"/>
      <c r="D85" s="104" t="s">
        <v>198</v>
      </c>
      <c r="E85" s="110" t="s">
        <v>245</v>
      </c>
      <c r="F85" s="110" t="s">
        <v>622</v>
      </c>
      <c r="G85" s="51"/>
      <c r="H85" s="220">
        <f t="shared" si="3"/>
        <v>62</v>
      </c>
      <c r="I85" s="106" t="s">
        <v>331</v>
      </c>
      <c r="J85" s="125" t="s">
        <v>357</v>
      </c>
      <c r="K85" s="115">
        <v>876</v>
      </c>
      <c r="L85" s="106" t="s">
        <v>354</v>
      </c>
      <c r="M85" s="115">
        <v>1</v>
      </c>
      <c r="N85" s="106">
        <v>34406000000</v>
      </c>
      <c r="O85" s="106" t="s">
        <v>355</v>
      </c>
      <c r="P85" s="126" t="s">
        <v>198</v>
      </c>
      <c r="Q85" s="106" t="s">
        <v>359</v>
      </c>
      <c r="R85" s="51"/>
      <c r="S85" s="106" t="s">
        <v>360</v>
      </c>
      <c r="T85" s="147"/>
      <c r="U85" s="135" t="s">
        <v>740</v>
      </c>
      <c r="V85" s="136" t="s">
        <v>751</v>
      </c>
      <c r="W85" s="110" t="s">
        <v>367</v>
      </c>
      <c r="X85" s="123">
        <v>45658</v>
      </c>
      <c r="Y85" s="123">
        <v>46022</v>
      </c>
      <c r="Z85" s="137">
        <v>99430</v>
      </c>
      <c r="AA85" s="154" t="s">
        <v>44</v>
      </c>
      <c r="AB85" s="138">
        <f t="shared" si="4"/>
        <v>99430</v>
      </c>
      <c r="AC85" s="109" t="s">
        <v>44</v>
      </c>
      <c r="AD85" s="106">
        <v>2</v>
      </c>
      <c r="AE85" s="106" t="s">
        <v>388</v>
      </c>
      <c r="AF85" s="106" t="s">
        <v>375</v>
      </c>
      <c r="AG85" s="51"/>
      <c r="AH85" s="51"/>
      <c r="AI85" s="106" t="s">
        <v>415</v>
      </c>
      <c r="AJ85" s="106">
        <v>0</v>
      </c>
      <c r="AK85" s="105">
        <v>0</v>
      </c>
      <c r="AL85" s="105">
        <v>0</v>
      </c>
      <c r="AM85" s="51"/>
      <c r="AN85" s="51"/>
      <c r="AO85" s="50"/>
      <c r="AP85" s="49"/>
      <c r="AQ85" s="49"/>
      <c r="AR85" s="48"/>
      <c r="AS85" s="47"/>
      <c r="AT85" s="46">
        <f t="shared" si="5"/>
        <v>99430</v>
      </c>
      <c r="AU85" s="45">
        <v>0</v>
      </c>
      <c r="AV85" s="45">
        <v>0</v>
      </c>
      <c r="AW85" s="45">
        <v>0</v>
      </c>
      <c r="AX85" s="45">
        <v>0</v>
      </c>
      <c r="AY85" s="45">
        <v>0</v>
      </c>
      <c r="AZ85" s="45">
        <v>0</v>
      </c>
      <c r="BA85" s="45">
        <v>0</v>
      </c>
      <c r="BB85" s="45">
        <v>0</v>
      </c>
      <c r="BC85" s="45">
        <v>0</v>
      </c>
      <c r="BD85" s="44">
        <v>0</v>
      </c>
      <c r="BE85"/>
    </row>
    <row r="86" spans="1:57" ht="51.75" customHeight="1" x14ac:dyDescent="0.25">
      <c r="A86" s="213">
        <v>2025</v>
      </c>
      <c r="B86" s="214">
        <v>63</v>
      </c>
      <c r="C86" s="51"/>
      <c r="D86" s="104" t="s">
        <v>198</v>
      </c>
      <c r="E86" s="110" t="s">
        <v>246</v>
      </c>
      <c r="F86" s="110" t="s">
        <v>247</v>
      </c>
      <c r="G86" s="51"/>
      <c r="H86" s="220">
        <f t="shared" si="3"/>
        <v>63</v>
      </c>
      <c r="I86" s="108" t="s">
        <v>332</v>
      </c>
      <c r="J86" s="125" t="s">
        <v>357</v>
      </c>
      <c r="K86" s="115">
        <v>876</v>
      </c>
      <c r="L86" s="106" t="s">
        <v>354</v>
      </c>
      <c r="M86" s="115">
        <v>1</v>
      </c>
      <c r="N86" s="106">
        <v>34406000000</v>
      </c>
      <c r="O86" s="106" t="s">
        <v>355</v>
      </c>
      <c r="P86" s="126" t="s">
        <v>198</v>
      </c>
      <c r="Q86" s="106" t="s">
        <v>359</v>
      </c>
      <c r="R86" s="51"/>
      <c r="S86" s="106" t="s">
        <v>360</v>
      </c>
      <c r="T86" s="106"/>
      <c r="U86" s="135" t="s">
        <v>740</v>
      </c>
      <c r="V86" s="136" t="s">
        <v>751</v>
      </c>
      <c r="W86" s="123" t="s">
        <v>367</v>
      </c>
      <c r="X86" s="238">
        <v>45658</v>
      </c>
      <c r="Y86" s="238">
        <v>46022</v>
      </c>
      <c r="Z86" s="137">
        <v>64300</v>
      </c>
      <c r="AA86" s="154" t="s">
        <v>44</v>
      </c>
      <c r="AB86" s="138">
        <f t="shared" si="4"/>
        <v>64300</v>
      </c>
      <c r="AC86" s="109" t="s">
        <v>44</v>
      </c>
      <c r="AD86" s="148">
        <v>11</v>
      </c>
      <c r="AE86" s="106" t="s">
        <v>387</v>
      </c>
      <c r="AF86" s="106" t="s">
        <v>375</v>
      </c>
      <c r="AG86" s="51"/>
      <c r="AH86" s="51"/>
      <c r="AI86" s="106" t="s">
        <v>414</v>
      </c>
      <c r="AJ86" s="106">
        <v>0</v>
      </c>
      <c r="AK86" s="105">
        <v>0</v>
      </c>
      <c r="AL86" s="105">
        <v>0</v>
      </c>
      <c r="AM86" s="51"/>
      <c r="AN86" s="51"/>
      <c r="AO86" s="50"/>
      <c r="AP86" s="49"/>
      <c r="AQ86" s="49"/>
      <c r="AR86" s="48"/>
      <c r="AS86" s="47"/>
      <c r="AT86" s="46">
        <f t="shared" si="5"/>
        <v>64300</v>
      </c>
      <c r="AU86" s="45">
        <v>0</v>
      </c>
      <c r="AV86" s="45">
        <v>0</v>
      </c>
      <c r="AW86" s="45">
        <v>0</v>
      </c>
      <c r="AX86" s="45">
        <v>0</v>
      </c>
      <c r="AY86" s="45">
        <v>0</v>
      </c>
      <c r="AZ86" s="45">
        <v>0</v>
      </c>
      <c r="BA86" s="45">
        <v>0</v>
      </c>
      <c r="BB86" s="45">
        <v>0</v>
      </c>
      <c r="BC86" s="45">
        <v>0</v>
      </c>
      <c r="BD86" s="44">
        <v>0</v>
      </c>
      <c r="BE86" s="236"/>
    </row>
    <row r="87" spans="1:57" ht="51.75" customHeight="1" x14ac:dyDescent="0.25">
      <c r="A87" s="213">
        <v>2025</v>
      </c>
      <c r="B87" s="214">
        <v>64</v>
      </c>
      <c r="C87" s="51"/>
      <c r="D87" s="104" t="s">
        <v>198</v>
      </c>
      <c r="E87" s="110" t="s">
        <v>623</v>
      </c>
      <c r="F87" s="122" t="s">
        <v>624</v>
      </c>
      <c r="G87" s="51"/>
      <c r="H87" s="220">
        <f t="shared" si="3"/>
        <v>64</v>
      </c>
      <c r="I87" s="106" t="s">
        <v>349</v>
      </c>
      <c r="J87" s="125" t="s">
        <v>357</v>
      </c>
      <c r="K87" s="115">
        <v>876</v>
      </c>
      <c r="L87" s="106" t="s">
        <v>354</v>
      </c>
      <c r="M87" s="115">
        <v>1</v>
      </c>
      <c r="N87" s="106">
        <v>34406000000</v>
      </c>
      <c r="O87" s="106" t="s">
        <v>355</v>
      </c>
      <c r="P87" s="126" t="s">
        <v>198</v>
      </c>
      <c r="Q87" s="106" t="s">
        <v>359</v>
      </c>
      <c r="R87" s="51"/>
      <c r="S87" s="106" t="s">
        <v>360</v>
      </c>
      <c r="T87" s="147"/>
      <c r="U87" s="135" t="s">
        <v>740</v>
      </c>
      <c r="V87" s="136" t="s">
        <v>751</v>
      </c>
      <c r="W87" s="110" t="s">
        <v>367</v>
      </c>
      <c r="X87" s="123">
        <v>45658</v>
      </c>
      <c r="Y87" s="123">
        <v>46022</v>
      </c>
      <c r="Z87" s="137">
        <v>2000</v>
      </c>
      <c r="AA87" s="158" t="s">
        <v>44</v>
      </c>
      <c r="AB87" s="138">
        <f t="shared" si="4"/>
        <v>2000</v>
      </c>
      <c r="AC87" s="109" t="s">
        <v>44</v>
      </c>
      <c r="AD87" s="106">
        <v>2</v>
      </c>
      <c r="AE87" s="106" t="s">
        <v>388</v>
      </c>
      <c r="AF87" s="106" t="s">
        <v>375</v>
      </c>
      <c r="AG87" s="51"/>
      <c r="AH87" s="51"/>
      <c r="AI87" s="106" t="s">
        <v>415</v>
      </c>
      <c r="AJ87" s="106">
        <v>0</v>
      </c>
      <c r="AK87" s="105">
        <v>0</v>
      </c>
      <c r="AL87" s="105">
        <v>0</v>
      </c>
      <c r="AM87" s="51"/>
      <c r="AN87" s="51"/>
      <c r="AO87" s="50"/>
      <c r="AP87" s="49"/>
      <c r="AQ87" s="49"/>
      <c r="AR87" s="48"/>
      <c r="AS87" s="47"/>
      <c r="AT87" s="46">
        <f t="shared" si="5"/>
        <v>2000</v>
      </c>
      <c r="AU87" s="45">
        <v>0</v>
      </c>
      <c r="AV87" s="45">
        <v>0</v>
      </c>
      <c r="AW87" s="45">
        <v>0</v>
      </c>
      <c r="AX87" s="45">
        <v>0</v>
      </c>
      <c r="AY87" s="45">
        <v>0</v>
      </c>
      <c r="AZ87" s="45">
        <v>0</v>
      </c>
      <c r="BA87" s="45">
        <v>0</v>
      </c>
      <c r="BB87" s="45">
        <v>0</v>
      </c>
      <c r="BC87" s="45">
        <v>0</v>
      </c>
      <c r="BD87" s="44">
        <v>0</v>
      </c>
    </row>
    <row r="88" spans="1:57" ht="45" customHeight="1" x14ac:dyDescent="0.25">
      <c r="A88" s="213">
        <v>2025</v>
      </c>
      <c r="B88" s="214">
        <v>65</v>
      </c>
      <c r="C88" s="51"/>
      <c r="D88" s="104" t="s">
        <v>198</v>
      </c>
      <c r="E88" s="110" t="s">
        <v>233</v>
      </c>
      <c r="F88" s="209" t="s">
        <v>626</v>
      </c>
      <c r="G88" s="51"/>
      <c r="H88" s="220">
        <f t="shared" ref="H88:H94" si="6">+B88</f>
        <v>65</v>
      </c>
      <c r="I88" s="216" t="s">
        <v>840</v>
      </c>
      <c r="J88" s="125" t="s">
        <v>357</v>
      </c>
      <c r="K88" s="115">
        <v>876</v>
      </c>
      <c r="L88" s="106" t="s">
        <v>354</v>
      </c>
      <c r="M88" s="115">
        <v>1</v>
      </c>
      <c r="N88" s="106">
        <v>34406000000</v>
      </c>
      <c r="O88" s="106" t="s">
        <v>355</v>
      </c>
      <c r="P88" s="126" t="s">
        <v>198</v>
      </c>
      <c r="Q88" s="106" t="s">
        <v>359</v>
      </c>
      <c r="R88" s="51"/>
      <c r="S88" s="106" t="s">
        <v>360</v>
      </c>
      <c r="T88" s="106"/>
      <c r="U88" s="135" t="s">
        <v>740</v>
      </c>
      <c r="V88" s="136" t="s">
        <v>751</v>
      </c>
      <c r="W88" s="110" t="s">
        <v>367</v>
      </c>
      <c r="X88" s="123">
        <v>45658</v>
      </c>
      <c r="Y88" s="123" t="s">
        <v>841</v>
      </c>
      <c r="Z88" s="137">
        <v>52450</v>
      </c>
      <c r="AA88" s="159" t="s">
        <v>44</v>
      </c>
      <c r="AB88" s="138">
        <f t="shared" ref="AB88:AB120" si="7">+Z88</f>
        <v>52450</v>
      </c>
      <c r="AC88" s="109" t="s">
        <v>44</v>
      </c>
      <c r="AD88" s="155" t="s">
        <v>380</v>
      </c>
      <c r="AE88" s="106" t="s">
        <v>381</v>
      </c>
      <c r="AF88" s="106" t="s">
        <v>375</v>
      </c>
      <c r="AG88" s="51"/>
      <c r="AH88" s="51"/>
      <c r="AI88" s="106" t="s">
        <v>410</v>
      </c>
      <c r="AJ88" s="106">
        <v>0</v>
      </c>
      <c r="AK88" s="105">
        <v>0</v>
      </c>
      <c r="AL88" s="105">
        <v>0</v>
      </c>
      <c r="AM88" s="51"/>
      <c r="AN88" s="51"/>
      <c r="AO88" s="50"/>
      <c r="AP88" s="49"/>
      <c r="AQ88" s="49"/>
      <c r="AR88" s="48"/>
      <c r="AS88" s="47"/>
      <c r="AT88" s="46">
        <f t="shared" ref="AT88:AT120" si="8">+Z88</f>
        <v>52450</v>
      </c>
      <c r="AU88" s="45">
        <v>0</v>
      </c>
      <c r="AV88" s="45">
        <v>0</v>
      </c>
      <c r="AW88" s="45">
        <v>0</v>
      </c>
      <c r="AX88" s="45">
        <v>0</v>
      </c>
      <c r="AY88" s="45">
        <v>0</v>
      </c>
      <c r="AZ88" s="45">
        <v>0</v>
      </c>
      <c r="BA88" s="45">
        <v>0</v>
      </c>
      <c r="BB88" s="45">
        <v>0</v>
      </c>
      <c r="BC88" s="45">
        <v>0</v>
      </c>
      <c r="BD88" s="44">
        <v>0</v>
      </c>
    </row>
    <row r="89" spans="1:57" ht="51.75" customHeight="1" x14ac:dyDescent="0.25">
      <c r="A89" s="213">
        <v>2025</v>
      </c>
      <c r="B89" s="214">
        <v>66</v>
      </c>
      <c r="C89" s="51"/>
      <c r="D89" s="104" t="s">
        <v>198</v>
      </c>
      <c r="E89" s="110" t="s">
        <v>213</v>
      </c>
      <c r="F89" s="110" t="s">
        <v>601</v>
      </c>
      <c r="G89" s="51"/>
      <c r="H89" s="220">
        <f t="shared" si="6"/>
        <v>66</v>
      </c>
      <c r="I89" s="106" t="s">
        <v>287</v>
      </c>
      <c r="J89" s="125" t="s">
        <v>357</v>
      </c>
      <c r="K89" s="115">
        <v>876</v>
      </c>
      <c r="L89" s="106" t="s">
        <v>354</v>
      </c>
      <c r="M89" s="115">
        <v>1</v>
      </c>
      <c r="N89" s="106">
        <v>34406000000</v>
      </c>
      <c r="O89" s="106" t="s">
        <v>355</v>
      </c>
      <c r="P89" s="126" t="s">
        <v>198</v>
      </c>
      <c r="Q89" s="106" t="s">
        <v>359</v>
      </c>
      <c r="R89" s="51"/>
      <c r="S89" s="106" t="s">
        <v>360</v>
      </c>
      <c r="T89" s="106"/>
      <c r="U89" s="135" t="s">
        <v>740</v>
      </c>
      <c r="V89" s="123" t="s">
        <v>751</v>
      </c>
      <c r="W89" s="123" t="s">
        <v>367</v>
      </c>
      <c r="X89" s="112">
        <v>45658</v>
      </c>
      <c r="Y89" s="112">
        <v>46022</v>
      </c>
      <c r="Z89" s="137">
        <v>15000</v>
      </c>
      <c r="AA89" s="154" t="s">
        <v>44</v>
      </c>
      <c r="AB89" s="138">
        <f t="shared" si="7"/>
        <v>15000</v>
      </c>
      <c r="AC89" s="109" t="s">
        <v>44</v>
      </c>
      <c r="AD89" s="148">
        <v>11</v>
      </c>
      <c r="AE89" s="106" t="s">
        <v>387</v>
      </c>
      <c r="AF89" s="106" t="s">
        <v>375</v>
      </c>
      <c r="AG89" s="51"/>
      <c r="AH89" s="51"/>
      <c r="AI89" s="106" t="s">
        <v>414</v>
      </c>
      <c r="AJ89" s="106">
        <v>0</v>
      </c>
      <c r="AK89" s="105">
        <v>0</v>
      </c>
      <c r="AL89" s="105">
        <v>0</v>
      </c>
      <c r="AM89" s="51"/>
      <c r="AN89" s="51"/>
      <c r="AO89" s="50"/>
      <c r="AP89" s="49"/>
      <c r="AQ89" s="49"/>
      <c r="AR89" s="48"/>
      <c r="AS89" s="47"/>
      <c r="AT89" s="46">
        <f t="shared" si="8"/>
        <v>15000</v>
      </c>
      <c r="AU89" s="45">
        <v>0</v>
      </c>
      <c r="AV89" s="45">
        <v>0</v>
      </c>
      <c r="AW89" s="45">
        <v>0</v>
      </c>
      <c r="AX89" s="45">
        <v>0</v>
      </c>
      <c r="AY89" s="45">
        <v>0</v>
      </c>
      <c r="AZ89" s="45">
        <v>0</v>
      </c>
      <c r="BA89" s="45">
        <v>0</v>
      </c>
      <c r="BB89" s="45">
        <v>0</v>
      </c>
      <c r="BC89" s="45">
        <v>0</v>
      </c>
      <c r="BD89" s="44">
        <v>0</v>
      </c>
    </row>
    <row r="90" spans="1:57" ht="51" customHeight="1" x14ac:dyDescent="0.25">
      <c r="A90" s="213">
        <v>2025</v>
      </c>
      <c r="B90" s="214">
        <v>67</v>
      </c>
      <c r="C90" s="51"/>
      <c r="D90" s="104" t="s">
        <v>198</v>
      </c>
      <c r="E90" s="117" t="s">
        <v>543</v>
      </c>
      <c r="F90" s="110" t="s">
        <v>541</v>
      </c>
      <c r="G90" s="226"/>
      <c r="H90" s="220">
        <f t="shared" si="6"/>
        <v>67</v>
      </c>
      <c r="I90" s="105" t="s">
        <v>555</v>
      </c>
      <c r="J90" s="109" t="s">
        <v>353</v>
      </c>
      <c r="K90" s="115">
        <v>876</v>
      </c>
      <c r="L90" s="106" t="s">
        <v>354</v>
      </c>
      <c r="M90" s="124">
        <v>1</v>
      </c>
      <c r="N90" s="105">
        <v>34406000000</v>
      </c>
      <c r="O90" s="105" t="s">
        <v>355</v>
      </c>
      <c r="P90" s="104" t="s">
        <v>198</v>
      </c>
      <c r="Q90" s="106" t="s">
        <v>356</v>
      </c>
      <c r="R90" s="51" t="s">
        <v>522</v>
      </c>
      <c r="S90" s="105" t="s">
        <v>360</v>
      </c>
      <c r="T90" s="105" t="str">
        <f>+R90</f>
        <v>АО "Интер РАО - Электрогенерация"
ИНН 7704784450</v>
      </c>
      <c r="U90" s="135" t="s">
        <v>741</v>
      </c>
      <c r="V90" s="136" t="s">
        <v>759</v>
      </c>
      <c r="W90" s="123">
        <v>45716</v>
      </c>
      <c r="X90" s="123">
        <v>45717</v>
      </c>
      <c r="Y90" s="123">
        <v>46022</v>
      </c>
      <c r="Z90" s="137">
        <v>759628</v>
      </c>
      <c r="AA90" s="152" t="s">
        <v>44</v>
      </c>
      <c r="AB90" s="138">
        <f t="shared" si="7"/>
        <v>759628</v>
      </c>
      <c r="AC90" s="113" t="s">
        <v>44</v>
      </c>
      <c r="AD90" s="153" t="s">
        <v>376</v>
      </c>
      <c r="AE90" s="105" t="s">
        <v>377</v>
      </c>
      <c r="AF90" s="105" t="s">
        <v>373</v>
      </c>
      <c r="AG90" s="51"/>
      <c r="AH90" s="51"/>
      <c r="AI90" s="105" t="s">
        <v>407</v>
      </c>
      <c r="AJ90" s="105">
        <v>0</v>
      </c>
      <c r="AK90" s="105">
        <v>0</v>
      </c>
      <c r="AL90" s="105">
        <v>0</v>
      </c>
      <c r="AM90" s="51"/>
      <c r="AN90" s="51"/>
      <c r="AO90" s="50"/>
      <c r="AP90" s="49"/>
      <c r="AQ90" s="49"/>
      <c r="AR90" s="48"/>
      <c r="AS90" s="47"/>
      <c r="AT90" s="46">
        <f t="shared" si="8"/>
        <v>759628</v>
      </c>
      <c r="AU90" s="45">
        <v>0</v>
      </c>
      <c r="AV90" s="45">
        <v>0</v>
      </c>
      <c r="AW90" s="45">
        <v>0</v>
      </c>
      <c r="AX90" s="45">
        <v>0</v>
      </c>
      <c r="AY90" s="45">
        <v>0</v>
      </c>
      <c r="AZ90" s="45">
        <v>0</v>
      </c>
      <c r="BA90" s="45">
        <v>0</v>
      </c>
      <c r="BB90" s="45">
        <v>0</v>
      </c>
      <c r="BC90" s="45">
        <v>0</v>
      </c>
      <c r="BD90" s="44">
        <v>0</v>
      </c>
    </row>
    <row r="91" spans="1:57" ht="75" customHeight="1" x14ac:dyDescent="0.25">
      <c r="A91" s="213">
        <v>2025</v>
      </c>
      <c r="B91" s="214">
        <v>68</v>
      </c>
      <c r="C91" s="51"/>
      <c r="D91" s="104" t="s">
        <v>198</v>
      </c>
      <c r="E91" s="110" t="s">
        <v>230</v>
      </c>
      <c r="F91" s="117" t="s">
        <v>641</v>
      </c>
      <c r="G91" s="51"/>
      <c r="H91" s="220">
        <f t="shared" si="6"/>
        <v>68</v>
      </c>
      <c r="I91" s="106" t="s">
        <v>769</v>
      </c>
      <c r="J91" s="109" t="s">
        <v>353</v>
      </c>
      <c r="K91" s="115">
        <v>876</v>
      </c>
      <c r="L91" s="106" t="s">
        <v>354</v>
      </c>
      <c r="M91" s="115">
        <v>1</v>
      </c>
      <c r="N91" s="106">
        <v>34406000000</v>
      </c>
      <c r="O91" s="106" t="s">
        <v>355</v>
      </c>
      <c r="P91" s="126" t="s">
        <v>198</v>
      </c>
      <c r="Q91" s="108" t="s">
        <v>356</v>
      </c>
      <c r="R91" s="269"/>
      <c r="S91" s="108" t="s">
        <v>360</v>
      </c>
      <c r="T91" s="108" t="s">
        <v>368</v>
      </c>
      <c r="U91" s="135" t="s">
        <v>741</v>
      </c>
      <c r="V91" s="136" t="s">
        <v>759</v>
      </c>
      <c r="W91" s="123">
        <v>45716</v>
      </c>
      <c r="X91" s="123">
        <v>45717</v>
      </c>
      <c r="Y91" s="123">
        <v>45808</v>
      </c>
      <c r="Z91" s="137">
        <v>45360</v>
      </c>
      <c r="AA91" s="159" t="s">
        <v>44</v>
      </c>
      <c r="AB91" s="138">
        <f t="shared" si="7"/>
        <v>45360</v>
      </c>
      <c r="AC91" s="109" t="s">
        <v>44</v>
      </c>
      <c r="AD91" s="106">
        <v>11</v>
      </c>
      <c r="AE91" s="106" t="s">
        <v>394</v>
      </c>
      <c r="AF91" s="106" t="s">
        <v>373</v>
      </c>
      <c r="AG91" s="51"/>
      <c r="AH91" s="51"/>
      <c r="AI91" s="106" t="s">
        <v>420</v>
      </c>
      <c r="AJ91" s="106">
        <v>0</v>
      </c>
      <c r="AK91" s="105">
        <v>0</v>
      </c>
      <c r="AL91" s="105">
        <v>0</v>
      </c>
      <c r="AM91" s="51"/>
      <c r="AN91" s="51"/>
      <c r="AO91" s="50"/>
      <c r="AP91" s="49"/>
      <c r="AQ91" s="49"/>
      <c r="AR91" s="48"/>
      <c r="AS91" s="47"/>
      <c r="AT91" s="46">
        <f t="shared" si="8"/>
        <v>45360</v>
      </c>
      <c r="AU91" s="45">
        <v>0</v>
      </c>
      <c r="AV91" s="45">
        <v>0</v>
      </c>
      <c r="AW91" s="45">
        <v>0</v>
      </c>
      <c r="AX91" s="45">
        <v>0</v>
      </c>
      <c r="AY91" s="45">
        <v>0</v>
      </c>
      <c r="AZ91" s="45">
        <v>0</v>
      </c>
      <c r="BA91" s="45">
        <v>0</v>
      </c>
      <c r="BB91" s="45">
        <v>0</v>
      </c>
      <c r="BC91" s="45">
        <v>0</v>
      </c>
      <c r="BD91" s="44">
        <v>0</v>
      </c>
    </row>
    <row r="92" spans="1:57" ht="51" customHeight="1" x14ac:dyDescent="0.25">
      <c r="A92" s="213">
        <v>2025</v>
      </c>
      <c r="B92" s="214">
        <v>69</v>
      </c>
      <c r="C92" s="51"/>
      <c r="D92" s="104" t="s">
        <v>198</v>
      </c>
      <c r="E92" s="120" t="s">
        <v>218</v>
      </c>
      <c r="F92" s="110" t="s">
        <v>218</v>
      </c>
      <c r="G92" s="51"/>
      <c r="H92" s="220">
        <f t="shared" si="6"/>
        <v>69</v>
      </c>
      <c r="I92" s="106" t="s">
        <v>297</v>
      </c>
      <c r="J92" s="125" t="s">
        <v>357</v>
      </c>
      <c r="K92" s="115">
        <v>876</v>
      </c>
      <c r="L92" s="106" t="s">
        <v>354</v>
      </c>
      <c r="M92" s="115">
        <v>1</v>
      </c>
      <c r="N92" s="106">
        <v>34406000000</v>
      </c>
      <c r="O92" s="106" t="s">
        <v>355</v>
      </c>
      <c r="P92" s="126" t="s">
        <v>198</v>
      </c>
      <c r="Q92" s="106" t="s">
        <v>674</v>
      </c>
      <c r="R92" s="51"/>
      <c r="S92" s="261" t="s">
        <v>364</v>
      </c>
      <c r="T92" s="106"/>
      <c r="U92" s="135" t="s">
        <v>741</v>
      </c>
      <c r="V92" s="136" t="s">
        <v>759</v>
      </c>
      <c r="W92" s="146">
        <v>45733</v>
      </c>
      <c r="X92" s="123">
        <v>45734</v>
      </c>
      <c r="Y92" s="123">
        <v>46022</v>
      </c>
      <c r="Z92" s="137">
        <v>213940</v>
      </c>
      <c r="AA92" s="154" t="s">
        <v>44</v>
      </c>
      <c r="AB92" s="138">
        <f t="shared" si="7"/>
        <v>213940</v>
      </c>
      <c r="AC92" s="109" t="s">
        <v>44</v>
      </c>
      <c r="AD92" s="148">
        <v>2</v>
      </c>
      <c r="AE92" s="106" t="s">
        <v>388</v>
      </c>
      <c r="AF92" s="106" t="s">
        <v>375</v>
      </c>
      <c r="AG92" s="51"/>
      <c r="AH92" s="51"/>
      <c r="AI92" s="106" t="s">
        <v>415</v>
      </c>
      <c r="AJ92" s="106">
        <v>0</v>
      </c>
      <c r="AK92" s="105">
        <v>0</v>
      </c>
      <c r="AL92" s="105">
        <v>0</v>
      </c>
      <c r="AM92" s="51"/>
      <c r="AN92" s="51"/>
      <c r="AO92" s="50"/>
      <c r="AP92" s="49"/>
      <c r="AQ92" s="49"/>
      <c r="AR92" s="48"/>
      <c r="AS92" s="47"/>
      <c r="AT92" s="46">
        <f t="shared" si="8"/>
        <v>213940</v>
      </c>
      <c r="AU92" s="45">
        <v>0</v>
      </c>
      <c r="AV92" s="45">
        <v>0</v>
      </c>
      <c r="AW92" s="45">
        <v>0</v>
      </c>
      <c r="AX92" s="45">
        <v>0</v>
      </c>
      <c r="AY92" s="45">
        <v>0</v>
      </c>
      <c r="AZ92" s="45">
        <v>0</v>
      </c>
      <c r="BA92" s="45">
        <v>0</v>
      </c>
      <c r="BB92" s="45">
        <v>0</v>
      </c>
      <c r="BC92" s="45">
        <v>0</v>
      </c>
      <c r="BD92" s="44">
        <v>0</v>
      </c>
    </row>
    <row r="93" spans="1:57" ht="76.5" customHeight="1" x14ac:dyDescent="0.25">
      <c r="A93" s="213">
        <v>2025</v>
      </c>
      <c r="B93" s="214">
        <v>70</v>
      </c>
      <c r="C93" s="51"/>
      <c r="D93" s="104" t="s">
        <v>198</v>
      </c>
      <c r="E93" s="117" t="s">
        <v>202</v>
      </c>
      <c r="F93" s="117" t="s">
        <v>629</v>
      </c>
      <c r="G93" s="51"/>
      <c r="H93" s="220">
        <f t="shared" si="6"/>
        <v>70</v>
      </c>
      <c r="I93" s="105" t="s">
        <v>281</v>
      </c>
      <c r="J93" s="125" t="s">
        <v>357</v>
      </c>
      <c r="K93" s="115">
        <v>876</v>
      </c>
      <c r="L93" s="106" t="s">
        <v>354</v>
      </c>
      <c r="M93" s="124">
        <v>1</v>
      </c>
      <c r="N93" s="105">
        <v>34406000000</v>
      </c>
      <c r="O93" s="105" t="s">
        <v>355</v>
      </c>
      <c r="P93" s="104" t="s">
        <v>198</v>
      </c>
      <c r="Q93" s="106" t="s">
        <v>358</v>
      </c>
      <c r="R93" s="51"/>
      <c r="S93" s="261" t="s">
        <v>364</v>
      </c>
      <c r="T93" s="105"/>
      <c r="U93" s="135" t="s">
        <v>741</v>
      </c>
      <c r="V93" s="136" t="s">
        <v>742</v>
      </c>
      <c r="W93" s="123">
        <v>45747</v>
      </c>
      <c r="X93" s="123">
        <v>45748</v>
      </c>
      <c r="Y93" s="123">
        <v>45777</v>
      </c>
      <c r="Z93" s="137">
        <v>335000</v>
      </c>
      <c r="AA93" s="152" t="s">
        <v>44</v>
      </c>
      <c r="AB93" s="138">
        <f t="shared" si="7"/>
        <v>335000</v>
      </c>
      <c r="AC93" s="113" t="s">
        <v>44</v>
      </c>
      <c r="AD93" s="105">
        <v>12</v>
      </c>
      <c r="AE93" s="105" t="s">
        <v>374</v>
      </c>
      <c r="AF93" s="105" t="s">
        <v>375</v>
      </c>
      <c r="AG93" s="51"/>
      <c r="AH93" s="51"/>
      <c r="AI93" s="105" t="s">
        <v>406</v>
      </c>
      <c r="AJ93" s="106">
        <v>0</v>
      </c>
      <c r="AK93" s="105">
        <v>0</v>
      </c>
      <c r="AL93" s="105">
        <v>0</v>
      </c>
      <c r="AM93" s="51"/>
      <c r="AN93" s="51"/>
      <c r="AO93" s="50"/>
      <c r="AP93" s="49"/>
      <c r="AQ93" s="49"/>
      <c r="AR93" s="48"/>
      <c r="AS93" s="47"/>
      <c r="AT93" s="46">
        <f t="shared" si="8"/>
        <v>335000</v>
      </c>
      <c r="AU93" s="45">
        <v>0</v>
      </c>
      <c r="AV93" s="45">
        <v>0</v>
      </c>
      <c r="AW93" s="45">
        <v>0</v>
      </c>
      <c r="AX93" s="45">
        <v>0</v>
      </c>
      <c r="AY93" s="45">
        <v>0</v>
      </c>
      <c r="AZ93" s="45">
        <v>0</v>
      </c>
      <c r="BA93" s="45">
        <v>0</v>
      </c>
      <c r="BB93" s="45">
        <v>0</v>
      </c>
      <c r="BC93" s="45">
        <v>0</v>
      </c>
      <c r="BD93" s="44">
        <v>0</v>
      </c>
    </row>
    <row r="94" spans="1:57" ht="72" customHeight="1" x14ac:dyDescent="0.25">
      <c r="A94" s="213">
        <v>2025</v>
      </c>
      <c r="B94" s="214">
        <v>71</v>
      </c>
      <c r="C94" s="226"/>
      <c r="D94" s="126" t="s">
        <v>198</v>
      </c>
      <c r="E94" s="110" t="s">
        <v>705</v>
      </c>
      <c r="F94" s="110" t="s">
        <v>706</v>
      </c>
      <c r="G94" s="226"/>
      <c r="H94" s="220">
        <f t="shared" si="6"/>
        <v>71</v>
      </c>
      <c r="I94" s="106" t="s">
        <v>707</v>
      </c>
      <c r="J94" s="125" t="s">
        <v>357</v>
      </c>
      <c r="K94" s="115">
        <v>876</v>
      </c>
      <c r="L94" s="106" t="s">
        <v>354</v>
      </c>
      <c r="M94" s="115">
        <v>1</v>
      </c>
      <c r="N94" s="106">
        <v>34406000000</v>
      </c>
      <c r="O94" s="106" t="s">
        <v>355</v>
      </c>
      <c r="P94" s="126" t="s">
        <v>198</v>
      </c>
      <c r="Q94" s="106" t="s">
        <v>358</v>
      </c>
      <c r="R94" s="226"/>
      <c r="S94" s="261" t="s">
        <v>364</v>
      </c>
      <c r="T94" s="106"/>
      <c r="U94" s="135" t="s">
        <v>741</v>
      </c>
      <c r="V94" s="136" t="s">
        <v>742</v>
      </c>
      <c r="W94" s="123">
        <v>45747</v>
      </c>
      <c r="X94" s="123">
        <v>45748</v>
      </c>
      <c r="Y94" s="123">
        <v>45777</v>
      </c>
      <c r="Z94" s="137">
        <v>414000</v>
      </c>
      <c r="AA94" s="154" t="s">
        <v>44</v>
      </c>
      <c r="AB94" s="138">
        <f t="shared" si="7"/>
        <v>414000</v>
      </c>
      <c r="AC94" s="159" t="s">
        <v>44</v>
      </c>
      <c r="AD94" s="106">
        <v>12</v>
      </c>
      <c r="AE94" s="106" t="s">
        <v>397</v>
      </c>
      <c r="AF94" s="106" t="s">
        <v>375</v>
      </c>
      <c r="AG94" s="226"/>
      <c r="AH94" s="226"/>
      <c r="AI94" s="106" t="s">
        <v>423</v>
      </c>
      <c r="AJ94" s="106">
        <v>0</v>
      </c>
      <c r="AK94" s="106">
        <v>0</v>
      </c>
      <c r="AL94" s="106">
        <v>0</v>
      </c>
      <c r="AM94" s="226"/>
      <c r="AN94" s="226"/>
      <c r="AO94" s="239"/>
      <c r="AP94" s="240"/>
      <c r="AQ94" s="240"/>
      <c r="AR94" s="241"/>
      <c r="AS94" s="242"/>
      <c r="AT94" s="46">
        <f t="shared" si="8"/>
        <v>414000</v>
      </c>
      <c r="AU94" s="243">
        <v>0</v>
      </c>
      <c r="AV94" s="243">
        <v>0</v>
      </c>
      <c r="AW94" s="243">
        <v>0</v>
      </c>
      <c r="AX94" s="243">
        <v>0</v>
      </c>
      <c r="AY94" s="243">
        <v>0</v>
      </c>
      <c r="AZ94" s="243">
        <v>0</v>
      </c>
      <c r="BA94" s="243">
        <v>0</v>
      </c>
      <c r="BB94" s="243">
        <v>0</v>
      </c>
      <c r="BC94" s="243">
        <v>0</v>
      </c>
      <c r="BD94" s="244">
        <v>0</v>
      </c>
      <c r="BE94" s="245"/>
    </row>
    <row r="95" spans="1:57" ht="72" customHeight="1" x14ac:dyDescent="0.25">
      <c r="A95" s="213">
        <v>2025</v>
      </c>
      <c r="B95" s="214">
        <v>72</v>
      </c>
      <c r="C95" s="51"/>
      <c r="D95" s="104" t="s">
        <v>198</v>
      </c>
      <c r="E95" s="110" t="s">
        <v>813</v>
      </c>
      <c r="F95" s="110" t="s">
        <v>812</v>
      </c>
      <c r="G95" s="226"/>
      <c r="H95" s="220">
        <v>0</v>
      </c>
      <c r="I95" s="106" t="s">
        <v>811</v>
      </c>
      <c r="J95" s="109" t="s">
        <v>353</v>
      </c>
      <c r="K95" s="267">
        <v>876</v>
      </c>
      <c r="L95" s="106" t="s">
        <v>354</v>
      </c>
      <c r="M95" s="115">
        <v>1</v>
      </c>
      <c r="N95" s="106">
        <v>34406000000</v>
      </c>
      <c r="O95" s="106" t="s">
        <v>355</v>
      </c>
      <c r="P95" s="126" t="s">
        <v>198</v>
      </c>
      <c r="Q95" s="106" t="s">
        <v>358</v>
      </c>
      <c r="R95" s="51"/>
      <c r="S95" s="261" t="s">
        <v>364</v>
      </c>
      <c r="T95" s="106"/>
      <c r="U95" s="135" t="s">
        <v>741</v>
      </c>
      <c r="V95" s="136" t="s">
        <v>814</v>
      </c>
      <c r="W95" s="123">
        <v>45747</v>
      </c>
      <c r="X95" s="123">
        <v>45748</v>
      </c>
      <c r="Y95" s="123">
        <v>45961</v>
      </c>
      <c r="Z95" s="147">
        <v>730090</v>
      </c>
      <c r="AA95" s="161" t="s">
        <v>44</v>
      </c>
      <c r="AB95" s="138">
        <f t="shared" si="7"/>
        <v>730090</v>
      </c>
      <c r="AC95" s="109" t="s">
        <v>44</v>
      </c>
      <c r="AD95" s="162" t="s">
        <v>376</v>
      </c>
      <c r="AE95" s="106" t="s">
        <v>377</v>
      </c>
      <c r="AF95" s="106" t="s">
        <v>373</v>
      </c>
      <c r="AG95" s="51"/>
      <c r="AH95" s="51"/>
      <c r="AI95" s="106" t="s">
        <v>407</v>
      </c>
      <c r="AJ95" s="106">
        <v>0</v>
      </c>
      <c r="AK95" s="105">
        <v>0</v>
      </c>
      <c r="AL95" s="105">
        <v>0</v>
      </c>
      <c r="AM95" s="51"/>
      <c r="AN95" s="51"/>
      <c r="AO95" s="50"/>
      <c r="AP95" s="49"/>
      <c r="AQ95" s="49"/>
      <c r="AR95" s="48"/>
      <c r="AS95" s="47"/>
      <c r="AT95" s="46">
        <f t="shared" si="8"/>
        <v>730090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4">
        <v>0</v>
      </c>
    </row>
    <row r="96" spans="1:57" s="245" customFormat="1" ht="54" customHeight="1" x14ac:dyDescent="0.25">
      <c r="A96" s="213">
        <v>2025</v>
      </c>
      <c r="B96" s="214">
        <v>73</v>
      </c>
      <c r="C96" s="51"/>
      <c r="D96" s="104" t="s">
        <v>198</v>
      </c>
      <c r="E96" s="110" t="s">
        <v>253</v>
      </c>
      <c r="F96" s="110" t="s">
        <v>643</v>
      </c>
      <c r="G96" s="226"/>
      <c r="H96" s="220">
        <f t="shared" ref="H96:H134" si="9">+B96</f>
        <v>73</v>
      </c>
      <c r="I96" s="106" t="s">
        <v>821</v>
      </c>
      <c r="J96" s="109" t="s">
        <v>353</v>
      </c>
      <c r="K96" s="115">
        <v>876</v>
      </c>
      <c r="L96" s="106" t="s">
        <v>354</v>
      </c>
      <c r="M96" s="115">
        <v>1</v>
      </c>
      <c r="N96" s="106">
        <v>34406000000</v>
      </c>
      <c r="O96" s="106" t="s">
        <v>355</v>
      </c>
      <c r="P96" s="126" t="s">
        <v>198</v>
      </c>
      <c r="Q96" s="106" t="s">
        <v>358</v>
      </c>
      <c r="R96" s="51"/>
      <c r="S96" s="261" t="s">
        <v>364</v>
      </c>
      <c r="T96" s="106"/>
      <c r="U96" s="135" t="s">
        <v>741</v>
      </c>
      <c r="V96" s="136" t="s">
        <v>814</v>
      </c>
      <c r="W96" s="123">
        <v>45747</v>
      </c>
      <c r="X96" s="123">
        <v>45748</v>
      </c>
      <c r="Y96" s="123">
        <v>45869</v>
      </c>
      <c r="Z96" s="137">
        <v>1919250</v>
      </c>
      <c r="AA96" s="161" t="s">
        <v>44</v>
      </c>
      <c r="AB96" s="138">
        <f t="shared" si="7"/>
        <v>1919250</v>
      </c>
      <c r="AC96" s="161" t="s">
        <v>44</v>
      </c>
      <c r="AD96" s="148" t="s">
        <v>376</v>
      </c>
      <c r="AE96" s="106" t="s">
        <v>377</v>
      </c>
      <c r="AF96" s="106" t="s">
        <v>373</v>
      </c>
      <c r="AG96" s="51"/>
      <c r="AH96" s="51"/>
      <c r="AI96" s="106" t="s">
        <v>407</v>
      </c>
      <c r="AJ96" s="106">
        <v>0</v>
      </c>
      <c r="AK96" s="105">
        <v>0</v>
      </c>
      <c r="AL96" s="105">
        <v>0</v>
      </c>
      <c r="AM96" s="51"/>
      <c r="AN96" s="51"/>
      <c r="AO96" s="50"/>
      <c r="AP96" s="49"/>
      <c r="AQ96" s="49"/>
      <c r="AR96" s="48"/>
      <c r="AS96" s="47"/>
      <c r="AT96" s="46">
        <f t="shared" si="8"/>
        <v>1919250</v>
      </c>
      <c r="AU96" s="45">
        <v>0</v>
      </c>
      <c r="AV96" s="45">
        <v>0</v>
      </c>
      <c r="AW96" s="45">
        <v>0</v>
      </c>
      <c r="AX96" s="45">
        <v>0</v>
      </c>
      <c r="AY96" s="45">
        <v>0</v>
      </c>
      <c r="AZ96" s="45">
        <v>0</v>
      </c>
      <c r="BA96" s="45">
        <v>0</v>
      </c>
      <c r="BB96" s="45">
        <v>0</v>
      </c>
      <c r="BC96" s="45">
        <v>0</v>
      </c>
      <c r="BD96" s="44">
        <v>0</v>
      </c>
      <c r="BE96"/>
    </row>
    <row r="97" spans="1:57" ht="72" customHeight="1" x14ac:dyDescent="0.25">
      <c r="A97" s="213">
        <v>2025</v>
      </c>
      <c r="B97" s="214">
        <v>74</v>
      </c>
      <c r="C97" s="51"/>
      <c r="D97" s="104" t="s">
        <v>198</v>
      </c>
      <c r="E97" s="110" t="s">
        <v>638</v>
      </c>
      <c r="F97" s="110" t="s">
        <v>637</v>
      </c>
      <c r="G97" s="51"/>
      <c r="H97" s="220">
        <f t="shared" si="9"/>
        <v>74</v>
      </c>
      <c r="I97" s="106" t="s">
        <v>817</v>
      </c>
      <c r="J97" s="109" t="s">
        <v>353</v>
      </c>
      <c r="K97" s="115">
        <v>876</v>
      </c>
      <c r="L97" s="106" t="s">
        <v>354</v>
      </c>
      <c r="M97" s="115">
        <v>1</v>
      </c>
      <c r="N97" s="106">
        <v>34406000000</v>
      </c>
      <c r="O97" s="106" t="s">
        <v>355</v>
      </c>
      <c r="P97" s="126" t="s">
        <v>198</v>
      </c>
      <c r="Q97" s="106" t="s">
        <v>358</v>
      </c>
      <c r="R97" s="51"/>
      <c r="S97" s="261" t="s">
        <v>364</v>
      </c>
      <c r="T97" s="106"/>
      <c r="U97" s="135" t="s">
        <v>741</v>
      </c>
      <c r="V97" s="136" t="s">
        <v>814</v>
      </c>
      <c r="W97" s="123">
        <v>45747</v>
      </c>
      <c r="X97" s="123">
        <v>45748</v>
      </c>
      <c r="Y97" s="123">
        <v>45961</v>
      </c>
      <c r="Z97" s="137">
        <v>3580164</v>
      </c>
      <c r="AA97" s="159" t="s">
        <v>44</v>
      </c>
      <c r="AB97" s="138">
        <f t="shared" si="7"/>
        <v>3580164</v>
      </c>
      <c r="AC97" s="109" t="s">
        <v>44</v>
      </c>
      <c r="AD97" s="148" t="s">
        <v>376</v>
      </c>
      <c r="AE97" s="106" t="s">
        <v>377</v>
      </c>
      <c r="AF97" s="106" t="s">
        <v>373</v>
      </c>
      <c r="AG97" s="51"/>
      <c r="AH97" s="51"/>
      <c r="AI97" s="106" t="s">
        <v>407</v>
      </c>
      <c r="AJ97" s="106">
        <v>0</v>
      </c>
      <c r="AK97" s="105">
        <v>0</v>
      </c>
      <c r="AL97" s="105">
        <v>0</v>
      </c>
      <c r="AM97" s="51"/>
      <c r="AN97" s="51"/>
      <c r="AO97" s="50"/>
      <c r="AP97" s="49"/>
      <c r="AQ97" s="49"/>
      <c r="AR97" s="48"/>
      <c r="AS97" s="47"/>
      <c r="AT97" s="46">
        <f t="shared" si="8"/>
        <v>3580164</v>
      </c>
      <c r="AU97" s="45">
        <v>0</v>
      </c>
      <c r="AV97" s="45">
        <v>0</v>
      </c>
      <c r="AW97" s="45">
        <v>0</v>
      </c>
      <c r="AX97" s="45">
        <v>0</v>
      </c>
      <c r="AY97" s="45">
        <v>0</v>
      </c>
      <c r="AZ97" s="45">
        <v>0</v>
      </c>
      <c r="BA97" s="45">
        <v>0</v>
      </c>
      <c r="BB97" s="45">
        <v>0</v>
      </c>
      <c r="BC97" s="45">
        <v>0</v>
      </c>
      <c r="BD97" s="44">
        <v>0</v>
      </c>
    </row>
    <row r="98" spans="1:57" ht="72" customHeight="1" x14ac:dyDescent="0.25">
      <c r="A98" s="213">
        <v>2025</v>
      </c>
      <c r="B98" s="214">
        <v>75</v>
      </c>
      <c r="C98" s="51"/>
      <c r="D98" s="104" t="s">
        <v>198</v>
      </c>
      <c r="E98" s="110" t="s">
        <v>715</v>
      </c>
      <c r="F98" s="110" t="s">
        <v>716</v>
      </c>
      <c r="G98" s="51"/>
      <c r="H98" s="220">
        <f t="shared" si="9"/>
        <v>75</v>
      </c>
      <c r="I98" s="106" t="s">
        <v>818</v>
      </c>
      <c r="J98" s="109" t="s">
        <v>353</v>
      </c>
      <c r="K98" s="115">
        <v>876</v>
      </c>
      <c r="L98" s="106" t="s">
        <v>354</v>
      </c>
      <c r="M98" s="115">
        <v>1</v>
      </c>
      <c r="N98" s="106">
        <v>34406000000</v>
      </c>
      <c r="O98" s="106" t="s">
        <v>355</v>
      </c>
      <c r="P98" s="126" t="s">
        <v>198</v>
      </c>
      <c r="Q98" s="106" t="s">
        <v>358</v>
      </c>
      <c r="R98" s="51"/>
      <c r="S98" s="261" t="s">
        <v>364</v>
      </c>
      <c r="T98" s="106"/>
      <c r="U98" s="135" t="s">
        <v>741</v>
      </c>
      <c r="V98" s="136" t="s">
        <v>814</v>
      </c>
      <c r="W98" s="123">
        <v>45747</v>
      </c>
      <c r="X98" s="123">
        <v>45748</v>
      </c>
      <c r="Y98" s="123">
        <v>45961</v>
      </c>
      <c r="Z98" s="137">
        <v>2512289</v>
      </c>
      <c r="AA98" s="154" t="s">
        <v>44</v>
      </c>
      <c r="AB98" s="138">
        <f t="shared" si="7"/>
        <v>2512289</v>
      </c>
      <c r="AC98" s="109" t="s">
        <v>44</v>
      </c>
      <c r="AD98" s="148" t="s">
        <v>376</v>
      </c>
      <c r="AE98" s="106" t="s">
        <v>377</v>
      </c>
      <c r="AF98" s="106" t="s">
        <v>373</v>
      </c>
      <c r="AG98" s="51"/>
      <c r="AH98" s="51"/>
      <c r="AI98" s="106" t="s">
        <v>407</v>
      </c>
      <c r="AJ98" s="106">
        <v>0</v>
      </c>
      <c r="AK98" s="105">
        <v>0</v>
      </c>
      <c r="AL98" s="105">
        <v>0</v>
      </c>
      <c r="AM98" s="51"/>
      <c r="AN98" s="51"/>
      <c r="AO98" s="50"/>
      <c r="AP98" s="49"/>
      <c r="AQ98" s="49"/>
      <c r="AR98" s="48"/>
      <c r="AS98" s="47"/>
      <c r="AT98" s="46">
        <f t="shared" si="8"/>
        <v>2512289</v>
      </c>
      <c r="AU98" s="45">
        <v>0</v>
      </c>
      <c r="AV98" s="45">
        <v>0</v>
      </c>
      <c r="AW98" s="45">
        <v>0</v>
      </c>
      <c r="AX98" s="45">
        <v>0</v>
      </c>
      <c r="AY98" s="45">
        <v>0</v>
      </c>
      <c r="AZ98" s="45">
        <v>0</v>
      </c>
      <c r="BA98" s="45">
        <v>0</v>
      </c>
      <c r="BB98" s="45">
        <v>0</v>
      </c>
      <c r="BC98" s="45">
        <v>0</v>
      </c>
      <c r="BD98" s="44">
        <v>0</v>
      </c>
    </row>
    <row r="99" spans="1:57" ht="72" customHeight="1" x14ac:dyDescent="0.25">
      <c r="A99" s="213">
        <v>2025</v>
      </c>
      <c r="B99" s="214">
        <v>76</v>
      </c>
      <c r="C99" s="51"/>
      <c r="D99" s="104" t="s">
        <v>198</v>
      </c>
      <c r="E99" s="110" t="s">
        <v>715</v>
      </c>
      <c r="F99" s="110" t="s">
        <v>716</v>
      </c>
      <c r="G99" s="51"/>
      <c r="H99" s="220">
        <f t="shared" si="9"/>
        <v>76</v>
      </c>
      <c r="I99" s="106" t="s">
        <v>815</v>
      </c>
      <c r="J99" s="109" t="s">
        <v>353</v>
      </c>
      <c r="K99" s="267">
        <v>876</v>
      </c>
      <c r="L99" s="106" t="s">
        <v>354</v>
      </c>
      <c r="M99" s="115">
        <v>1</v>
      </c>
      <c r="N99" s="106">
        <v>34406000000</v>
      </c>
      <c r="O99" s="106" t="s">
        <v>355</v>
      </c>
      <c r="P99" s="126" t="s">
        <v>198</v>
      </c>
      <c r="Q99" s="106" t="s">
        <v>358</v>
      </c>
      <c r="R99" s="51"/>
      <c r="S99" s="261" t="s">
        <v>364</v>
      </c>
      <c r="T99" s="106"/>
      <c r="U99" s="135" t="s">
        <v>741</v>
      </c>
      <c r="V99" s="136" t="s">
        <v>814</v>
      </c>
      <c r="W99" s="123">
        <v>45747</v>
      </c>
      <c r="X99" s="123">
        <v>45748</v>
      </c>
      <c r="Y99" s="123">
        <v>45961</v>
      </c>
      <c r="Z99" s="137">
        <v>1600680</v>
      </c>
      <c r="AA99" s="154" t="s">
        <v>44</v>
      </c>
      <c r="AB99" s="138">
        <f t="shared" si="7"/>
        <v>1600680</v>
      </c>
      <c r="AC99" s="109" t="s">
        <v>44</v>
      </c>
      <c r="AD99" s="148" t="s">
        <v>376</v>
      </c>
      <c r="AE99" s="106" t="s">
        <v>377</v>
      </c>
      <c r="AF99" s="106" t="s">
        <v>373</v>
      </c>
      <c r="AG99" s="51"/>
      <c r="AH99" s="51"/>
      <c r="AI99" s="106" t="s">
        <v>407</v>
      </c>
      <c r="AJ99" s="106">
        <v>0</v>
      </c>
      <c r="AK99" s="105">
        <v>0</v>
      </c>
      <c r="AL99" s="105">
        <v>0</v>
      </c>
      <c r="AM99" s="51"/>
      <c r="AN99" s="51"/>
      <c r="AO99" s="50"/>
      <c r="AP99" s="49"/>
      <c r="AQ99" s="49"/>
      <c r="AR99" s="48"/>
      <c r="AS99" s="47"/>
      <c r="AT99" s="46">
        <f t="shared" si="8"/>
        <v>1600680</v>
      </c>
      <c r="AU99" s="45">
        <v>0</v>
      </c>
      <c r="AV99" s="45">
        <v>0</v>
      </c>
      <c r="AW99" s="45">
        <v>0</v>
      </c>
      <c r="AX99" s="45">
        <v>0</v>
      </c>
      <c r="AY99" s="45">
        <v>0</v>
      </c>
      <c r="AZ99" s="45">
        <v>0</v>
      </c>
      <c r="BA99" s="45">
        <v>0</v>
      </c>
      <c r="BB99" s="45">
        <v>0</v>
      </c>
      <c r="BC99" s="45">
        <v>0</v>
      </c>
      <c r="BD99" s="44">
        <v>0</v>
      </c>
    </row>
    <row r="100" spans="1:57" ht="72" customHeight="1" x14ac:dyDescent="0.25">
      <c r="A100" s="213">
        <v>2025</v>
      </c>
      <c r="B100" s="214">
        <v>77</v>
      </c>
      <c r="C100" s="51"/>
      <c r="D100" s="104" t="s">
        <v>198</v>
      </c>
      <c r="E100" s="119" t="s">
        <v>628</v>
      </c>
      <c r="F100" s="209" t="s">
        <v>839</v>
      </c>
      <c r="G100" s="51"/>
      <c r="H100" s="220">
        <f t="shared" si="9"/>
        <v>77</v>
      </c>
      <c r="I100" s="216" t="s">
        <v>330</v>
      </c>
      <c r="J100" s="125" t="s">
        <v>357</v>
      </c>
      <c r="K100" s="115">
        <v>876</v>
      </c>
      <c r="L100" s="106" t="s">
        <v>354</v>
      </c>
      <c r="M100" s="115">
        <v>1</v>
      </c>
      <c r="N100" s="106">
        <v>34406000000</v>
      </c>
      <c r="O100" s="106" t="s">
        <v>355</v>
      </c>
      <c r="P100" s="126" t="s">
        <v>198</v>
      </c>
      <c r="Q100" s="106" t="s">
        <v>674</v>
      </c>
      <c r="R100" s="51"/>
      <c r="S100" s="261" t="s">
        <v>364</v>
      </c>
      <c r="T100" s="106"/>
      <c r="U100" s="135" t="s">
        <v>741</v>
      </c>
      <c r="V100" s="136" t="s">
        <v>814</v>
      </c>
      <c r="W100" s="123">
        <v>45747</v>
      </c>
      <c r="X100" s="123">
        <v>45748</v>
      </c>
      <c r="Y100" s="123">
        <v>45777</v>
      </c>
      <c r="Z100" s="137">
        <v>262400</v>
      </c>
      <c r="AA100" s="154" t="s">
        <v>44</v>
      </c>
      <c r="AB100" s="138">
        <f t="shared" si="7"/>
        <v>262400</v>
      </c>
      <c r="AC100" s="109" t="s">
        <v>44</v>
      </c>
      <c r="AD100" s="155" t="s">
        <v>380</v>
      </c>
      <c r="AE100" s="106" t="s">
        <v>381</v>
      </c>
      <c r="AF100" s="106" t="s">
        <v>375</v>
      </c>
      <c r="AG100" s="51"/>
      <c r="AH100" s="51"/>
      <c r="AI100" s="106" t="s">
        <v>410</v>
      </c>
      <c r="AJ100" s="106">
        <v>0</v>
      </c>
      <c r="AK100" s="105">
        <v>0</v>
      </c>
      <c r="AL100" s="105">
        <v>0</v>
      </c>
      <c r="AM100" s="51"/>
      <c r="AN100" s="51"/>
      <c r="AO100" s="50"/>
      <c r="AP100" s="49"/>
      <c r="AQ100" s="49"/>
      <c r="AR100" s="48"/>
      <c r="AS100" s="47"/>
      <c r="AT100" s="46">
        <f t="shared" si="8"/>
        <v>262400</v>
      </c>
      <c r="AU100" s="45">
        <v>0</v>
      </c>
      <c r="AV100" s="45">
        <v>0</v>
      </c>
      <c r="AW100" s="45">
        <v>0</v>
      </c>
      <c r="AX100" s="45">
        <v>0</v>
      </c>
      <c r="AY100" s="45">
        <v>0</v>
      </c>
      <c r="AZ100" s="45">
        <v>0</v>
      </c>
      <c r="BA100" s="45">
        <v>0</v>
      </c>
      <c r="BB100" s="45">
        <v>0</v>
      </c>
      <c r="BC100" s="45">
        <v>0</v>
      </c>
      <c r="BD100" s="44">
        <v>0</v>
      </c>
    </row>
    <row r="101" spans="1:57" s="207" customFormat="1" ht="72" customHeight="1" x14ac:dyDescent="0.25">
      <c r="A101" s="213">
        <v>2025</v>
      </c>
      <c r="B101" s="214">
        <v>78</v>
      </c>
      <c r="C101" s="51"/>
      <c r="D101" s="104" t="s">
        <v>198</v>
      </c>
      <c r="E101" s="117" t="s">
        <v>203</v>
      </c>
      <c r="F101" s="110" t="s">
        <v>630</v>
      </c>
      <c r="G101" s="226"/>
      <c r="H101" s="220">
        <f t="shared" si="9"/>
        <v>78</v>
      </c>
      <c r="I101" s="105" t="s">
        <v>524</v>
      </c>
      <c r="J101" s="109" t="s">
        <v>353</v>
      </c>
      <c r="K101" s="115">
        <v>876</v>
      </c>
      <c r="L101" s="106" t="s">
        <v>354</v>
      </c>
      <c r="M101" s="124">
        <v>1</v>
      </c>
      <c r="N101" s="105">
        <v>34406000000</v>
      </c>
      <c r="O101" s="105" t="s">
        <v>355</v>
      </c>
      <c r="P101" s="104" t="s">
        <v>198</v>
      </c>
      <c r="Q101" s="208" t="s">
        <v>535</v>
      </c>
      <c r="R101" s="51"/>
      <c r="S101" s="261" t="s">
        <v>364</v>
      </c>
      <c r="T101" s="105"/>
      <c r="U101" s="135" t="s">
        <v>741</v>
      </c>
      <c r="V101" s="136" t="s">
        <v>758</v>
      </c>
      <c r="W101" s="123">
        <v>45747</v>
      </c>
      <c r="X101" s="123">
        <v>45748</v>
      </c>
      <c r="Y101" s="123">
        <v>46112</v>
      </c>
      <c r="Z101" s="137">
        <v>197000</v>
      </c>
      <c r="AA101" s="152" t="s">
        <v>44</v>
      </c>
      <c r="AB101" s="138">
        <f t="shared" si="7"/>
        <v>197000</v>
      </c>
      <c r="AC101" s="113" t="s">
        <v>44</v>
      </c>
      <c r="AD101" s="153" t="s">
        <v>376</v>
      </c>
      <c r="AE101" s="105" t="s">
        <v>377</v>
      </c>
      <c r="AF101" s="105" t="s">
        <v>373</v>
      </c>
      <c r="AG101" s="51"/>
      <c r="AH101" s="51"/>
      <c r="AI101" s="105" t="s">
        <v>407</v>
      </c>
      <c r="AJ101" s="147">
        <f t="shared" ref="AJ101:AJ108" si="10">+Z101</f>
        <v>197000</v>
      </c>
      <c r="AK101" s="105">
        <v>0</v>
      </c>
      <c r="AL101" s="105">
        <v>0</v>
      </c>
      <c r="AM101" s="51"/>
      <c r="AN101" s="51"/>
      <c r="AO101" s="50"/>
      <c r="AP101" s="49"/>
      <c r="AQ101" s="49"/>
      <c r="AR101" s="48"/>
      <c r="AS101" s="47"/>
      <c r="AT101" s="46">
        <f t="shared" si="8"/>
        <v>197000</v>
      </c>
      <c r="AU101" s="45">
        <v>0</v>
      </c>
      <c r="AV101" s="45">
        <v>0</v>
      </c>
      <c r="AW101" s="45">
        <v>0</v>
      </c>
      <c r="AX101" s="45">
        <v>0</v>
      </c>
      <c r="AY101" s="45">
        <v>0</v>
      </c>
      <c r="AZ101" s="45">
        <v>0</v>
      </c>
      <c r="BA101" s="45">
        <v>0</v>
      </c>
      <c r="BB101" s="45">
        <v>0</v>
      </c>
      <c r="BC101" s="45">
        <v>0</v>
      </c>
      <c r="BD101" s="44">
        <v>0</v>
      </c>
      <c r="BE101"/>
    </row>
    <row r="102" spans="1:57" ht="72" customHeight="1" x14ac:dyDescent="0.25">
      <c r="A102" s="213">
        <v>2025</v>
      </c>
      <c r="B102" s="214">
        <v>79</v>
      </c>
      <c r="C102" s="51"/>
      <c r="D102" s="104" t="s">
        <v>198</v>
      </c>
      <c r="E102" s="117" t="s">
        <v>206</v>
      </c>
      <c r="F102" s="210" t="s">
        <v>631</v>
      </c>
      <c r="G102" s="51"/>
      <c r="H102" s="220">
        <f t="shared" si="9"/>
        <v>79</v>
      </c>
      <c r="I102" s="216" t="s">
        <v>283</v>
      </c>
      <c r="J102" s="125" t="s">
        <v>357</v>
      </c>
      <c r="K102" s="115">
        <v>876</v>
      </c>
      <c r="L102" s="106" t="s">
        <v>354</v>
      </c>
      <c r="M102" s="124">
        <v>1</v>
      </c>
      <c r="N102" s="105">
        <v>34406000000</v>
      </c>
      <c r="O102" s="105" t="s">
        <v>355</v>
      </c>
      <c r="P102" s="104" t="s">
        <v>198</v>
      </c>
      <c r="Q102" s="208" t="s">
        <v>534</v>
      </c>
      <c r="R102" s="51"/>
      <c r="S102" s="261" t="s">
        <v>364</v>
      </c>
      <c r="T102" s="105"/>
      <c r="U102" s="135" t="s">
        <v>741</v>
      </c>
      <c r="V102" s="136" t="s">
        <v>757</v>
      </c>
      <c r="W102" s="123">
        <v>45733</v>
      </c>
      <c r="X102" s="123">
        <v>45734</v>
      </c>
      <c r="Y102" s="123">
        <v>46022</v>
      </c>
      <c r="Z102" s="139">
        <v>142600</v>
      </c>
      <c r="AA102" s="219" t="s">
        <v>44</v>
      </c>
      <c r="AB102" s="138">
        <f t="shared" si="7"/>
        <v>142600</v>
      </c>
      <c r="AC102" s="113" t="s">
        <v>44</v>
      </c>
      <c r="AD102" s="105">
        <v>5</v>
      </c>
      <c r="AE102" s="105" t="s">
        <v>379</v>
      </c>
      <c r="AF102" s="105" t="s">
        <v>375</v>
      </c>
      <c r="AG102" s="51"/>
      <c r="AH102" s="51"/>
      <c r="AI102" s="105" t="s">
        <v>409</v>
      </c>
      <c r="AJ102" s="147">
        <f t="shared" si="10"/>
        <v>142600</v>
      </c>
      <c r="AK102" s="105">
        <v>0</v>
      </c>
      <c r="AL102" s="105">
        <v>0</v>
      </c>
      <c r="AM102" s="51"/>
      <c r="AN102" s="51"/>
      <c r="AO102" s="50"/>
      <c r="AP102" s="49"/>
      <c r="AQ102" s="49"/>
      <c r="AR102" s="48"/>
      <c r="AS102" s="47"/>
      <c r="AT102" s="46">
        <f t="shared" si="8"/>
        <v>142600</v>
      </c>
      <c r="AU102" s="45">
        <v>0</v>
      </c>
      <c r="AV102" s="45">
        <v>0</v>
      </c>
      <c r="AW102" s="45">
        <v>0</v>
      </c>
      <c r="AX102" s="45">
        <v>0</v>
      </c>
      <c r="AY102" s="45">
        <v>0</v>
      </c>
      <c r="AZ102" s="45">
        <v>0</v>
      </c>
      <c r="BA102" s="45">
        <v>0</v>
      </c>
      <c r="BB102" s="45">
        <v>0</v>
      </c>
      <c r="BC102" s="45">
        <v>0</v>
      </c>
      <c r="BD102" s="44">
        <v>0</v>
      </c>
    </row>
    <row r="103" spans="1:57" ht="72" customHeight="1" x14ac:dyDescent="0.25">
      <c r="A103" s="213">
        <v>2025</v>
      </c>
      <c r="B103" s="214">
        <v>80</v>
      </c>
      <c r="C103" s="51"/>
      <c r="D103" s="104" t="s">
        <v>198</v>
      </c>
      <c r="E103" s="110" t="s">
        <v>206</v>
      </c>
      <c r="F103" s="110" t="s">
        <v>708</v>
      </c>
      <c r="G103" s="51"/>
      <c r="H103" s="220">
        <f t="shared" si="9"/>
        <v>80</v>
      </c>
      <c r="I103" s="106" t="s">
        <v>288</v>
      </c>
      <c r="J103" s="125" t="s">
        <v>357</v>
      </c>
      <c r="K103" s="115">
        <v>876</v>
      </c>
      <c r="L103" s="106" t="s">
        <v>354</v>
      </c>
      <c r="M103" s="115">
        <v>1</v>
      </c>
      <c r="N103" s="106">
        <v>34406000000</v>
      </c>
      <c r="O103" s="106" t="s">
        <v>355</v>
      </c>
      <c r="P103" s="126" t="s">
        <v>198</v>
      </c>
      <c r="Q103" s="208" t="s">
        <v>534</v>
      </c>
      <c r="R103" s="51"/>
      <c r="S103" s="261" t="s">
        <v>364</v>
      </c>
      <c r="T103" s="106"/>
      <c r="U103" s="135" t="s">
        <v>741</v>
      </c>
      <c r="V103" s="136" t="s">
        <v>757</v>
      </c>
      <c r="W103" s="123">
        <v>45733</v>
      </c>
      <c r="X103" s="123">
        <v>45734</v>
      </c>
      <c r="Y103" s="123">
        <v>45747</v>
      </c>
      <c r="Z103" s="137">
        <v>620000</v>
      </c>
      <c r="AA103" s="154" t="s">
        <v>44</v>
      </c>
      <c r="AB103" s="138">
        <f t="shared" si="7"/>
        <v>620000</v>
      </c>
      <c r="AC103" s="109" t="s">
        <v>44</v>
      </c>
      <c r="AD103" s="106">
        <v>5</v>
      </c>
      <c r="AE103" s="106" t="s">
        <v>389</v>
      </c>
      <c r="AF103" s="106" t="s">
        <v>375</v>
      </c>
      <c r="AG103" s="51"/>
      <c r="AH103" s="51"/>
      <c r="AI103" s="106" t="s">
        <v>416</v>
      </c>
      <c r="AJ103" s="147">
        <f t="shared" si="10"/>
        <v>620000</v>
      </c>
      <c r="AK103" s="105">
        <v>0</v>
      </c>
      <c r="AL103" s="105">
        <v>0</v>
      </c>
      <c r="AM103" s="51"/>
      <c r="AN103" s="51"/>
      <c r="AO103" s="50"/>
      <c r="AP103" s="49"/>
      <c r="AQ103" s="49"/>
      <c r="AR103" s="48"/>
      <c r="AS103" s="47"/>
      <c r="AT103" s="46">
        <f t="shared" si="8"/>
        <v>620000</v>
      </c>
      <c r="AU103" s="45">
        <v>0</v>
      </c>
      <c r="AV103" s="45">
        <v>0</v>
      </c>
      <c r="AW103" s="45">
        <v>0</v>
      </c>
      <c r="AX103" s="45">
        <v>0</v>
      </c>
      <c r="AY103" s="45">
        <v>0</v>
      </c>
      <c r="AZ103" s="45">
        <v>0</v>
      </c>
      <c r="BA103" s="45">
        <v>0</v>
      </c>
      <c r="BB103" s="45">
        <v>0</v>
      </c>
      <c r="BC103" s="45">
        <v>0</v>
      </c>
      <c r="BD103" s="44">
        <v>0</v>
      </c>
    </row>
    <row r="104" spans="1:57" ht="72" customHeight="1" x14ac:dyDescent="0.25">
      <c r="A104" s="213">
        <v>2025</v>
      </c>
      <c r="B104" s="214">
        <v>81</v>
      </c>
      <c r="C104" s="51"/>
      <c r="D104" s="104" t="s">
        <v>198</v>
      </c>
      <c r="E104" s="110" t="s">
        <v>206</v>
      </c>
      <c r="F104" s="211" t="s">
        <v>632</v>
      </c>
      <c r="G104" s="51"/>
      <c r="H104" s="220">
        <f t="shared" si="9"/>
        <v>81</v>
      </c>
      <c r="I104" s="216" t="s">
        <v>539</v>
      </c>
      <c r="J104" s="259" t="s">
        <v>357</v>
      </c>
      <c r="K104" s="115">
        <v>876</v>
      </c>
      <c r="L104" s="226" t="s">
        <v>354</v>
      </c>
      <c r="M104" s="115">
        <v>1</v>
      </c>
      <c r="N104" s="106">
        <v>34406000000</v>
      </c>
      <c r="O104" s="106" t="s">
        <v>355</v>
      </c>
      <c r="P104" s="126" t="s">
        <v>198</v>
      </c>
      <c r="Q104" s="225" t="s">
        <v>534</v>
      </c>
      <c r="R104" s="51"/>
      <c r="S104" s="261" t="s">
        <v>364</v>
      </c>
      <c r="T104" s="106"/>
      <c r="U104" s="135" t="s">
        <v>741</v>
      </c>
      <c r="V104" s="136" t="s">
        <v>757</v>
      </c>
      <c r="W104" s="123">
        <v>45733</v>
      </c>
      <c r="X104" s="123">
        <v>45734</v>
      </c>
      <c r="Y104" s="123">
        <v>45747</v>
      </c>
      <c r="Z104" s="137">
        <v>120000</v>
      </c>
      <c r="AA104" s="159" t="s">
        <v>44</v>
      </c>
      <c r="AB104" s="138">
        <f t="shared" si="7"/>
        <v>120000</v>
      </c>
      <c r="AC104" s="109" t="s">
        <v>44</v>
      </c>
      <c r="AD104" s="106">
        <v>5</v>
      </c>
      <c r="AE104" s="106" t="s">
        <v>389</v>
      </c>
      <c r="AF104" s="106" t="s">
        <v>375</v>
      </c>
      <c r="AG104" s="106"/>
      <c r="AH104" s="106"/>
      <c r="AI104" s="106" t="s">
        <v>416</v>
      </c>
      <c r="AJ104" s="147">
        <f t="shared" si="10"/>
        <v>120000</v>
      </c>
      <c r="AK104" s="105">
        <v>0</v>
      </c>
      <c r="AL104" s="105">
        <v>0</v>
      </c>
      <c r="AM104" s="51"/>
      <c r="AN104" s="51"/>
      <c r="AO104" s="50"/>
      <c r="AP104" s="49"/>
      <c r="AQ104" s="49"/>
      <c r="AR104" s="48"/>
      <c r="AS104" s="47"/>
      <c r="AT104" s="46">
        <f t="shared" si="8"/>
        <v>120000</v>
      </c>
      <c r="AU104" s="45">
        <v>0</v>
      </c>
      <c r="AV104" s="45">
        <v>0</v>
      </c>
      <c r="AW104" s="45">
        <v>0</v>
      </c>
      <c r="AX104" s="45">
        <v>0</v>
      </c>
      <c r="AY104" s="45">
        <v>0</v>
      </c>
      <c r="AZ104" s="45">
        <v>0</v>
      </c>
      <c r="BA104" s="45">
        <v>0</v>
      </c>
      <c r="BB104" s="45">
        <v>0</v>
      </c>
      <c r="BC104" s="45">
        <v>0</v>
      </c>
      <c r="BD104" s="44">
        <v>0</v>
      </c>
    </row>
    <row r="105" spans="1:57" ht="81.75" customHeight="1" x14ac:dyDescent="0.25">
      <c r="A105" s="213">
        <v>2025</v>
      </c>
      <c r="B105" s="214">
        <v>82</v>
      </c>
      <c r="C105" s="51"/>
      <c r="D105" s="104" t="s">
        <v>198</v>
      </c>
      <c r="E105" s="110" t="s">
        <v>832</v>
      </c>
      <c r="F105" s="110" t="s">
        <v>833</v>
      </c>
      <c r="G105" s="51"/>
      <c r="H105" s="220">
        <f>+B105</f>
        <v>82</v>
      </c>
      <c r="I105" s="226" t="s">
        <v>838</v>
      </c>
      <c r="J105" s="53" t="s">
        <v>357</v>
      </c>
      <c r="K105" s="115">
        <v>876</v>
      </c>
      <c r="L105" s="51" t="s">
        <v>354</v>
      </c>
      <c r="M105" s="115">
        <v>1</v>
      </c>
      <c r="N105" s="51">
        <v>34406000000</v>
      </c>
      <c r="O105" s="51" t="s">
        <v>355</v>
      </c>
      <c r="P105" s="51" t="s">
        <v>198</v>
      </c>
      <c r="Q105" s="208" t="s">
        <v>534</v>
      </c>
      <c r="R105" s="51"/>
      <c r="S105" s="261" t="s">
        <v>364</v>
      </c>
      <c r="T105" s="106"/>
      <c r="U105" s="135" t="s">
        <v>741</v>
      </c>
      <c r="V105" s="136" t="s">
        <v>757</v>
      </c>
      <c r="W105" s="146">
        <v>45733</v>
      </c>
      <c r="X105" s="123">
        <v>45734</v>
      </c>
      <c r="Y105" s="123">
        <v>45747</v>
      </c>
      <c r="Z105" s="137">
        <v>322792</v>
      </c>
      <c r="AA105" s="154" t="s">
        <v>44</v>
      </c>
      <c r="AB105" s="147">
        <f>+Z105</f>
        <v>322792</v>
      </c>
      <c r="AC105" s="159" t="s">
        <v>44</v>
      </c>
      <c r="AD105" s="148">
        <v>13</v>
      </c>
      <c r="AE105" s="108" t="s">
        <v>690</v>
      </c>
      <c r="AF105" s="106" t="s">
        <v>375</v>
      </c>
      <c r="AG105" s="106"/>
      <c r="AH105" s="106"/>
      <c r="AI105" s="106" t="s">
        <v>691</v>
      </c>
      <c r="AJ105" s="147">
        <f>+Z105</f>
        <v>322792</v>
      </c>
      <c r="AK105" s="105">
        <v>0</v>
      </c>
      <c r="AL105" s="105">
        <v>0</v>
      </c>
      <c r="AM105" s="51"/>
      <c r="AN105" s="51"/>
      <c r="AO105" s="50"/>
      <c r="AP105" s="49"/>
      <c r="AQ105" s="49"/>
      <c r="AR105" s="48"/>
      <c r="AS105" s="47"/>
      <c r="AT105" s="46">
        <f>+AB105</f>
        <v>322792</v>
      </c>
      <c r="AU105" s="45">
        <v>0</v>
      </c>
      <c r="AV105" s="45">
        <v>0</v>
      </c>
      <c r="AW105" s="45">
        <v>0</v>
      </c>
      <c r="AX105" s="45">
        <v>0</v>
      </c>
      <c r="AY105" s="45">
        <v>0</v>
      </c>
      <c r="AZ105" s="45">
        <v>0</v>
      </c>
      <c r="BA105" s="45">
        <v>0</v>
      </c>
      <c r="BB105" s="45">
        <v>0</v>
      </c>
      <c r="BC105" s="45">
        <v>0</v>
      </c>
      <c r="BD105" s="44">
        <v>0</v>
      </c>
    </row>
    <row r="106" spans="1:57" ht="72" customHeight="1" x14ac:dyDescent="0.25">
      <c r="A106" s="270">
        <v>2025</v>
      </c>
      <c r="B106" s="248">
        <v>83</v>
      </c>
      <c r="C106" s="200"/>
      <c r="D106" s="128" t="s">
        <v>198</v>
      </c>
      <c r="E106" s="118" t="s">
        <v>709</v>
      </c>
      <c r="F106" s="209" t="s">
        <v>710</v>
      </c>
      <c r="G106" s="200"/>
      <c r="H106" s="222">
        <f t="shared" si="9"/>
        <v>83</v>
      </c>
      <c r="I106" s="217" t="s">
        <v>711</v>
      </c>
      <c r="J106" s="127" t="s">
        <v>357</v>
      </c>
      <c r="K106" s="127">
        <v>876</v>
      </c>
      <c r="L106" s="127" t="s">
        <v>354</v>
      </c>
      <c r="M106" s="127">
        <v>1</v>
      </c>
      <c r="N106" s="200">
        <v>34406000000</v>
      </c>
      <c r="O106" s="200" t="s">
        <v>355</v>
      </c>
      <c r="P106" s="200" t="s">
        <v>198</v>
      </c>
      <c r="Q106" s="208" t="s">
        <v>534</v>
      </c>
      <c r="R106" s="200"/>
      <c r="S106" s="261" t="s">
        <v>364</v>
      </c>
      <c r="T106" s="107"/>
      <c r="U106" s="140" t="s">
        <v>741</v>
      </c>
      <c r="V106" s="141" t="s">
        <v>757</v>
      </c>
      <c r="W106" s="142">
        <v>45730</v>
      </c>
      <c r="X106" s="142">
        <v>45731</v>
      </c>
      <c r="Y106" s="142">
        <v>45777</v>
      </c>
      <c r="Z106" s="273">
        <v>1900000</v>
      </c>
      <c r="AA106" s="218" t="s">
        <v>44</v>
      </c>
      <c r="AB106" s="150">
        <f t="shared" si="7"/>
        <v>1900000</v>
      </c>
      <c r="AC106" s="218" t="s">
        <v>44</v>
      </c>
      <c r="AD106" s="156" t="s">
        <v>528</v>
      </c>
      <c r="AE106" s="107"/>
      <c r="AF106" s="107" t="s">
        <v>375</v>
      </c>
      <c r="AG106" s="107"/>
      <c r="AH106" s="107"/>
      <c r="AI106" s="107"/>
      <c r="AJ106" s="150">
        <f t="shared" si="10"/>
        <v>1900000</v>
      </c>
      <c r="AK106" s="107">
        <v>0</v>
      </c>
      <c r="AL106" s="107">
        <v>0</v>
      </c>
      <c r="AM106" s="200"/>
      <c r="AN106" s="200"/>
      <c r="AO106" s="201"/>
      <c r="AP106" s="202"/>
      <c r="AQ106" s="202"/>
      <c r="AR106" s="203"/>
      <c r="AS106" s="204"/>
      <c r="AT106" s="46">
        <f t="shared" si="8"/>
        <v>1900000</v>
      </c>
      <c r="AU106" s="205">
        <v>0</v>
      </c>
      <c r="AV106" s="205">
        <v>0</v>
      </c>
      <c r="AW106" s="205">
        <v>0</v>
      </c>
      <c r="AX106" s="205">
        <v>0</v>
      </c>
      <c r="AY106" s="205">
        <v>0</v>
      </c>
      <c r="AZ106" s="205">
        <v>0</v>
      </c>
      <c r="BA106" s="205">
        <v>0</v>
      </c>
      <c r="BB106" s="205">
        <v>0</v>
      </c>
      <c r="BC106" s="205">
        <v>0</v>
      </c>
      <c r="BD106" s="206">
        <v>0</v>
      </c>
      <c r="BE106" s="207"/>
    </row>
    <row r="107" spans="1:57" ht="72" customHeight="1" x14ac:dyDescent="0.25">
      <c r="A107" s="270">
        <v>2025</v>
      </c>
      <c r="B107" s="248">
        <v>84</v>
      </c>
      <c r="C107" s="200"/>
      <c r="D107" s="128" t="s">
        <v>198</v>
      </c>
      <c r="E107" s="118" t="s">
        <v>208</v>
      </c>
      <c r="F107" s="216" t="s">
        <v>625</v>
      </c>
      <c r="G107" s="200"/>
      <c r="H107" s="222">
        <f t="shared" si="9"/>
        <v>84</v>
      </c>
      <c r="I107" s="216" t="s">
        <v>284</v>
      </c>
      <c r="J107" s="127" t="s">
        <v>357</v>
      </c>
      <c r="K107" s="127">
        <v>876</v>
      </c>
      <c r="L107" s="127" t="s">
        <v>354</v>
      </c>
      <c r="M107" s="127">
        <v>1</v>
      </c>
      <c r="N107" s="107">
        <v>34406000000</v>
      </c>
      <c r="O107" s="107" t="s">
        <v>355</v>
      </c>
      <c r="P107" s="128" t="s">
        <v>198</v>
      </c>
      <c r="Q107" s="208" t="s">
        <v>534</v>
      </c>
      <c r="R107" s="200"/>
      <c r="S107" s="261" t="s">
        <v>364</v>
      </c>
      <c r="T107" s="107"/>
      <c r="U107" s="140" t="s">
        <v>741</v>
      </c>
      <c r="V107" s="141" t="s">
        <v>757</v>
      </c>
      <c r="W107" s="142">
        <v>45730</v>
      </c>
      <c r="X107" s="142">
        <v>45731</v>
      </c>
      <c r="Y107" s="142">
        <v>45777</v>
      </c>
      <c r="Z107" s="273">
        <v>274700</v>
      </c>
      <c r="AA107" s="218" t="s">
        <v>44</v>
      </c>
      <c r="AB107" s="150">
        <f t="shared" si="7"/>
        <v>274700</v>
      </c>
      <c r="AC107" s="114" t="s">
        <v>44</v>
      </c>
      <c r="AD107" s="156" t="s">
        <v>382</v>
      </c>
      <c r="AE107" s="107"/>
      <c r="AF107" s="107" t="s">
        <v>375</v>
      </c>
      <c r="AG107" s="200"/>
      <c r="AH107" s="200"/>
      <c r="AI107" s="107"/>
      <c r="AJ107" s="150">
        <f t="shared" si="10"/>
        <v>274700</v>
      </c>
      <c r="AK107" s="107">
        <v>0</v>
      </c>
      <c r="AL107" s="107">
        <v>0</v>
      </c>
      <c r="AM107" s="200"/>
      <c r="AN107" s="200"/>
      <c r="AO107" s="201"/>
      <c r="AP107" s="202"/>
      <c r="AQ107" s="202"/>
      <c r="AR107" s="203"/>
      <c r="AS107" s="204"/>
      <c r="AT107" s="46">
        <f t="shared" si="8"/>
        <v>274700</v>
      </c>
      <c r="AU107" s="205">
        <v>0</v>
      </c>
      <c r="AV107" s="205">
        <v>0</v>
      </c>
      <c r="AW107" s="205">
        <v>0</v>
      </c>
      <c r="AX107" s="205">
        <v>0</v>
      </c>
      <c r="AY107" s="205">
        <v>0</v>
      </c>
      <c r="AZ107" s="205">
        <v>0</v>
      </c>
      <c r="BA107" s="205">
        <v>0</v>
      </c>
      <c r="BB107" s="205">
        <v>0</v>
      </c>
      <c r="BC107" s="205">
        <v>0</v>
      </c>
      <c r="BD107" s="206">
        <v>0</v>
      </c>
      <c r="BE107" s="207"/>
    </row>
    <row r="108" spans="1:57" ht="72" customHeight="1" x14ac:dyDescent="0.25">
      <c r="A108" s="213">
        <v>2025</v>
      </c>
      <c r="B108" s="214">
        <v>85</v>
      </c>
      <c r="C108" s="51"/>
      <c r="D108" s="104" t="s">
        <v>198</v>
      </c>
      <c r="E108" s="120" t="s">
        <v>248</v>
      </c>
      <c r="F108" s="110" t="s">
        <v>249</v>
      </c>
      <c r="G108" s="51"/>
      <c r="H108" s="220">
        <f t="shared" si="9"/>
        <v>85</v>
      </c>
      <c r="I108" s="106" t="s">
        <v>334</v>
      </c>
      <c r="J108" s="125" t="s">
        <v>357</v>
      </c>
      <c r="K108" s="115">
        <v>876</v>
      </c>
      <c r="L108" s="106" t="s">
        <v>354</v>
      </c>
      <c r="M108" s="115">
        <v>1</v>
      </c>
      <c r="N108" s="106">
        <v>34406000000</v>
      </c>
      <c r="O108" s="106" t="s">
        <v>355</v>
      </c>
      <c r="P108" s="126" t="s">
        <v>198</v>
      </c>
      <c r="Q108" s="230" t="s">
        <v>534</v>
      </c>
      <c r="R108" s="51"/>
      <c r="S108" s="261" t="s">
        <v>364</v>
      </c>
      <c r="T108" s="106"/>
      <c r="U108" s="135" t="s">
        <v>741</v>
      </c>
      <c r="V108" s="136" t="s">
        <v>814</v>
      </c>
      <c r="W108" s="123">
        <v>45747</v>
      </c>
      <c r="X108" s="123">
        <v>45748</v>
      </c>
      <c r="Y108" s="123">
        <v>45777</v>
      </c>
      <c r="Z108" s="137">
        <v>3935000</v>
      </c>
      <c r="AA108" s="159" t="s">
        <v>44</v>
      </c>
      <c r="AB108" s="138">
        <f t="shared" si="7"/>
        <v>3935000</v>
      </c>
      <c r="AC108" s="109" t="s">
        <v>44</v>
      </c>
      <c r="AD108" s="148" t="s">
        <v>380</v>
      </c>
      <c r="AE108" s="106" t="s">
        <v>381</v>
      </c>
      <c r="AF108" s="106" t="s">
        <v>375</v>
      </c>
      <c r="AG108" s="51"/>
      <c r="AH108" s="51"/>
      <c r="AI108" s="106" t="s">
        <v>410</v>
      </c>
      <c r="AJ108" s="147">
        <f t="shared" si="10"/>
        <v>3935000</v>
      </c>
      <c r="AK108" s="105">
        <v>0</v>
      </c>
      <c r="AL108" s="105">
        <v>0</v>
      </c>
      <c r="AM108" s="51"/>
      <c r="AN108" s="51"/>
      <c r="AO108" s="50"/>
      <c r="AP108" s="49"/>
      <c r="AQ108" s="49"/>
      <c r="AR108" s="48"/>
      <c r="AS108" s="47"/>
      <c r="AT108" s="46">
        <f t="shared" si="8"/>
        <v>3935000</v>
      </c>
      <c r="AU108" s="45">
        <v>0</v>
      </c>
      <c r="AV108" s="45">
        <v>0</v>
      </c>
      <c r="AW108" s="45">
        <v>0</v>
      </c>
      <c r="AX108" s="45">
        <v>0</v>
      </c>
      <c r="AY108" s="45">
        <v>0</v>
      </c>
      <c r="AZ108" s="45">
        <v>0</v>
      </c>
      <c r="BA108" s="45">
        <v>0</v>
      </c>
      <c r="BB108" s="45">
        <v>0</v>
      </c>
      <c r="BC108" s="45">
        <v>0</v>
      </c>
      <c r="BD108" s="44">
        <v>0</v>
      </c>
    </row>
    <row r="109" spans="1:57" ht="72" customHeight="1" x14ac:dyDescent="0.25">
      <c r="A109" s="213">
        <v>2025</v>
      </c>
      <c r="B109" s="214">
        <v>86</v>
      </c>
      <c r="C109" s="51"/>
      <c r="D109" s="104" t="s">
        <v>198</v>
      </c>
      <c r="E109" s="120" t="s">
        <v>250</v>
      </c>
      <c r="F109" s="110" t="s">
        <v>672</v>
      </c>
      <c r="G109" s="51"/>
      <c r="H109" s="220">
        <f t="shared" si="9"/>
        <v>86</v>
      </c>
      <c r="I109" s="106" t="s">
        <v>335</v>
      </c>
      <c r="J109" s="125" t="s">
        <v>357</v>
      </c>
      <c r="K109" s="115">
        <v>876</v>
      </c>
      <c r="L109" s="106" t="s">
        <v>354</v>
      </c>
      <c r="M109" s="115">
        <v>1</v>
      </c>
      <c r="N109" s="106">
        <v>34406000000</v>
      </c>
      <c r="O109" s="106" t="s">
        <v>355</v>
      </c>
      <c r="P109" s="126" t="s">
        <v>198</v>
      </c>
      <c r="Q109" s="208" t="s">
        <v>534</v>
      </c>
      <c r="R109" s="51"/>
      <c r="S109" s="261" t="s">
        <v>364</v>
      </c>
      <c r="T109" s="106"/>
      <c r="U109" s="135" t="s">
        <v>741</v>
      </c>
      <c r="V109" s="136" t="s">
        <v>814</v>
      </c>
      <c r="W109" s="123">
        <v>45747</v>
      </c>
      <c r="X109" s="123">
        <v>45748</v>
      </c>
      <c r="Y109" s="123">
        <v>45777</v>
      </c>
      <c r="Z109" s="137">
        <v>682000</v>
      </c>
      <c r="AA109" s="154" t="s">
        <v>44</v>
      </c>
      <c r="AB109" s="138">
        <f t="shared" si="7"/>
        <v>682000</v>
      </c>
      <c r="AC109" s="109" t="s">
        <v>44</v>
      </c>
      <c r="AD109" s="148" t="s">
        <v>380</v>
      </c>
      <c r="AE109" s="106" t="s">
        <v>381</v>
      </c>
      <c r="AF109" s="106" t="s">
        <v>375</v>
      </c>
      <c r="AG109" s="51"/>
      <c r="AH109" s="51"/>
      <c r="AI109" s="106" t="s">
        <v>410</v>
      </c>
      <c r="AJ109" s="147">
        <f>+AB109</f>
        <v>682000</v>
      </c>
      <c r="AK109" s="105">
        <v>0</v>
      </c>
      <c r="AL109" s="105">
        <v>0</v>
      </c>
      <c r="AM109" s="51"/>
      <c r="AN109" s="51"/>
      <c r="AO109" s="50"/>
      <c r="AP109" s="49"/>
      <c r="AQ109" s="49"/>
      <c r="AR109" s="48"/>
      <c r="AS109" s="47"/>
      <c r="AT109" s="46">
        <f t="shared" si="8"/>
        <v>682000</v>
      </c>
      <c r="AU109" s="45">
        <v>0</v>
      </c>
      <c r="AV109" s="45">
        <v>0</v>
      </c>
      <c r="AW109" s="45">
        <v>0</v>
      </c>
      <c r="AX109" s="45">
        <v>0</v>
      </c>
      <c r="AY109" s="45">
        <v>0</v>
      </c>
      <c r="AZ109" s="45">
        <v>0</v>
      </c>
      <c r="BA109" s="45">
        <v>0</v>
      </c>
      <c r="BB109" s="45">
        <v>0</v>
      </c>
      <c r="BC109" s="45">
        <v>0</v>
      </c>
      <c r="BD109" s="44">
        <v>0</v>
      </c>
    </row>
    <row r="110" spans="1:57" ht="72" customHeight="1" x14ac:dyDescent="0.25">
      <c r="A110" s="213">
        <v>2025</v>
      </c>
      <c r="B110" s="214">
        <v>87</v>
      </c>
      <c r="C110" s="51"/>
      <c r="D110" s="104" t="s">
        <v>198</v>
      </c>
      <c r="E110" s="120" t="s">
        <v>248</v>
      </c>
      <c r="F110" s="110" t="s">
        <v>673</v>
      </c>
      <c r="G110" s="51"/>
      <c r="H110" s="220">
        <f t="shared" si="9"/>
        <v>87</v>
      </c>
      <c r="I110" s="106" t="s">
        <v>336</v>
      </c>
      <c r="J110" s="125" t="s">
        <v>357</v>
      </c>
      <c r="K110" s="115">
        <v>876</v>
      </c>
      <c r="L110" s="106" t="s">
        <v>354</v>
      </c>
      <c r="M110" s="115">
        <v>1</v>
      </c>
      <c r="N110" s="106">
        <v>34406000000</v>
      </c>
      <c r="O110" s="106" t="s">
        <v>355</v>
      </c>
      <c r="P110" s="126" t="s">
        <v>198</v>
      </c>
      <c r="Q110" s="208" t="s">
        <v>534</v>
      </c>
      <c r="R110" s="51"/>
      <c r="S110" s="261" t="s">
        <v>364</v>
      </c>
      <c r="T110" s="106"/>
      <c r="U110" s="135" t="s">
        <v>741</v>
      </c>
      <c r="V110" s="136" t="s">
        <v>814</v>
      </c>
      <c r="W110" s="123">
        <v>45747</v>
      </c>
      <c r="X110" s="123">
        <v>45748</v>
      </c>
      <c r="Y110" s="123">
        <v>45777</v>
      </c>
      <c r="Z110" s="137">
        <v>710000</v>
      </c>
      <c r="AA110" s="154" t="s">
        <v>44</v>
      </c>
      <c r="AB110" s="138">
        <f t="shared" si="7"/>
        <v>710000</v>
      </c>
      <c r="AC110" s="109" t="s">
        <v>44</v>
      </c>
      <c r="AD110" s="155" t="s">
        <v>380</v>
      </c>
      <c r="AE110" s="106" t="s">
        <v>381</v>
      </c>
      <c r="AF110" s="106" t="s">
        <v>375</v>
      </c>
      <c r="AG110" s="51"/>
      <c r="AH110" s="51"/>
      <c r="AI110" s="106" t="s">
        <v>410</v>
      </c>
      <c r="AJ110" s="147">
        <f>+AB110</f>
        <v>710000</v>
      </c>
      <c r="AK110" s="105">
        <v>0</v>
      </c>
      <c r="AL110" s="105">
        <v>0</v>
      </c>
      <c r="AM110" s="51"/>
      <c r="AN110" s="51"/>
      <c r="AO110" s="50"/>
      <c r="AP110" s="49"/>
      <c r="AQ110" s="49"/>
      <c r="AR110" s="48"/>
      <c r="AS110" s="47"/>
      <c r="AT110" s="46">
        <f t="shared" si="8"/>
        <v>710000</v>
      </c>
      <c r="AU110" s="45">
        <v>0</v>
      </c>
      <c r="AV110" s="45">
        <v>0</v>
      </c>
      <c r="AW110" s="45">
        <v>0</v>
      </c>
      <c r="AX110" s="45">
        <v>0</v>
      </c>
      <c r="AY110" s="45">
        <v>0</v>
      </c>
      <c r="AZ110" s="45">
        <v>0</v>
      </c>
      <c r="BA110" s="45">
        <v>0</v>
      </c>
      <c r="BB110" s="45">
        <v>0</v>
      </c>
      <c r="BC110" s="45">
        <v>0</v>
      </c>
      <c r="BD110" s="44">
        <v>0</v>
      </c>
    </row>
    <row r="111" spans="1:57" ht="72" customHeight="1" x14ac:dyDescent="0.25">
      <c r="A111" s="213">
        <v>2025</v>
      </c>
      <c r="B111" s="214">
        <v>88</v>
      </c>
      <c r="C111" s="51"/>
      <c r="D111" s="104" t="s">
        <v>198</v>
      </c>
      <c r="E111" s="110" t="s">
        <v>237</v>
      </c>
      <c r="F111" s="209" t="s">
        <v>613</v>
      </c>
      <c r="G111" s="51"/>
      <c r="H111" s="220">
        <f t="shared" si="9"/>
        <v>88</v>
      </c>
      <c r="I111" s="216" t="s">
        <v>337</v>
      </c>
      <c r="J111" s="125" t="s">
        <v>357</v>
      </c>
      <c r="K111" s="115">
        <v>876</v>
      </c>
      <c r="L111" s="106" t="s">
        <v>354</v>
      </c>
      <c r="M111" s="115">
        <v>1</v>
      </c>
      <c r="N111" s="106">
        <v>34406000000</v>
      </c>
      <c r="O111" s="106" t="s">
        <v>355</v>
      </c>
      <c r="P111" s="126" t="s">
        <v>198</v>
      </c>
      <c r="Q111" s="208" t="s">
        <v>534</v>
      </c>
      <c r="R111" s="51"/>
      <c r="S111" s="261" t="s">
        <v>364</v>
      </c>
      <c r="T111" s="106"/>
      <c r="U111" s="135" t="s">
        <v>741</v>
      </c>
      <c r="V111" s="136" t="s">
        <v>814</v>
      </c>
      <c r="W111" s="123">
        <v>45747</v>
      </c>
      <c r="X111" s="123">
        <v>45748</v>
      </c>
      <c r="Y111" s="123">
        <v>45777</v>
      </c>
      <c r="Z111" s="137">
        <v>2143500</v>
      </c>
      <c r="AA111" s="154" t="s">
        <v>44</v>
      </c>
      <c r="AB111" s="138">
        <f t="shared" si="7"/>
        <v>2143500</v>
      </c>
      <c r="AC111" s="109" t="s">
        <v>44</v>
      </c>
      <c r="AD111" s="155" t="s">
        <v>380</v>
      </c>
      <c r="AE111" s="106" t="s">
        <v>381</v>
      </c>
      <c r="AF111" s="106" t="s">
        <v>375</v>
      </c>
      <c r="AG111" s="51"/>
      <c r="AH111" s="51"/>
      <c r="AI111" s="106" t="s">
        <v>410</v>
      </c>
      <c r="AJ111" s="147">
        <f>+AB111</f>
        <v>2143500</v>
      </c>
      <c r="AK111" s="105">
        <v>0</v>
      </c>
      <c r="AL111" s="105">
        <v>0</v>
      </c>
      <c r="AM111" s="51"/>
      <c r="AN111" s="51"/>
      <c r="AO111" s="50"/>
      <c r="AP111" s="49"/>
      <c r="AQ111" s="49"/>
      <c r="AR111" s="48"/>
      <c r="AS111" s="47"/>
      <c r="AT111" s="46">
        <f t="shared" si="8"/>
        <v>2143500</v>
      </c>
      <c r="AU111" s="45">
        <v>0</v>
      </c>
      <c r="AV111" s="45">
        <v>0</v>
      </c>
      <c r="AW111" s="45">
        <v>0</v>
      </c>
      <c r="AX111" s="45">
        <v>0</v>
      </c>
      <c r="AY111" s="45">
        <v>0</v>
      </c>
      <c r="AZ111" s="45">
        <v>0</v>
      </c>
      <c r="BA111" s="45">
        <v>0</v>
      </c>
      <c r="BB111" s="45">
        <v>0</v>
      </c>
      <c r="BC111" s="45">
        <v>0</v>
      </c>
      <c r="BD111" s="44">
        <v>0</v>
      </c>
    </row>
    <row r="112" spans="1:57" ht="72" customHeight="1" x14ac:dyDescent="0.25">
      <c r="A112" s="213">
        <v>2025</v>
      </c>
      <c r="B112" s="214">
        <v>89</v>
      </c>
      <c r="C112" s="51"/>
      <c r="D112" s="104" t="s">
        <v>198</v>
      </c>
      <c r="E112" s="110" t="s">
        <v>854</v>
      </c>
      <c r="F112" s="211" t="s">
        <v>826</v>
      </c>
      <c r="G112" s="51"/>
      <c r="H112" s="220">
        <f t="shared" si="9"/>
        <v>89</v>
      </c>
      <c r="I112" s="216" t="s">
        <v>827</v>
      </c>
      <c r="J112" s="53" t="s">
        <v>357</v>
      </c>
      <c r="K112" s="115">
        <v>876</v>
      </c>
      <c r="L112" s="51" t="s">
        <v>354</v>
      </c>
      <c r="M112" s="115">
        <v>1</v>
      </c>
      <c r="N112" s="106">
        <v>34406000000</v>
      </c>
      <c r="O112" s="106" t="s">
        <v>355</v>
      </c>
      <c r="P112" s="126" t="s">
        <v>198</v>
      </c>
      <c r="Q112" s="208" t="s">
        <v>534</v>
      </c>
      <c r="R112" s="51"/>
      <c r="S112" s="261" t="s">
        <v>364</v>
      </c>
      <c r="T112" s="106"/>
      <c r="U112" s="135" t="s">
        <v>741</v>
      </c>
      <c r="V112" s="136" t="s">
        <v>814</v>
      </c>
      <c r="W112" s="123">
        <v>45747</v>
      </c>
      <c r="X112" s="123">
        <v>45748</v>
      </c>
      <c r="Y112" s="123">
        <v>45838</v>
      </c>
      <c r="Z112" s="139">
        <f>411300+36500</f>
        <v>447800</v>
      </c>
      <c r="AA112" s="154" t="s">
        <v>44</v>
      </c>
      <c r="AB112" s="138">
        <f t="shared" si="7"/>
        <v>447800</v>
      </c>
      <c r="AC112" s="109" t="s">
        <v>44</v>
      </c>
      <c r="AD112" s="106">
        <v>11</v>
      </c>
      <c r="AE112" s="106" t="s">
        <v>737</v>
      </c>
      <c r="AF112" s="106" t="s">
        <v>375</v>
      </c>
      <c r="AG112" s="106"/>
      <c r="AH112" s="106"/>
      <c r="AI112" s="106" t="s">
        <v>736</v>
      </c>
      <c r="AJ112" s="147">
        <f>+Z112</f>
        <v>447800</v>
      </c>
      <c r="AK112" s="105">
        <v>0</v>
      </c>
      <c r="AL112" s="105">
        <v>0</v>
      </c>
      <c r="AM112" s="51"/>
      <c r="AN112" s="51"/>
      <c r="AO112" s="50"/>
      <c r="AP112" s="49"/>
      <c r="AQ112" s="49"/>
      <c r="AR112" s="48"/>
      <c r="AS112" s="47"/>
      <c r="AT112" s="46">
        <f t="shared" si="8"/>
        <v>447800</v>
      </c>
      <c r="AU112" s="45">
        <v>0</v>
      </c>
      <c r="AV112" s="45">
        <v>0</v>
      </c>
      <c r="AW112" s="45">
        <v>0</v>
      </c>
      <c r="AX112" s="45">
        <v>0</v>
      </c>
      <c r="AY112" s="45">
        <v>0</v>
      </c>
      <c r="AZ112" s="45">
        <v>0</v>
      </c>
      <c r="BA112" s="45">
        <v>0</v>
      </c>
      <c r="BB112" s="45">
        <v>0</v>
      </c>
      <c r="BC112" s="45">
        <v>0</v>
      </c>
      <c r="BD112" s="44">
        <v>0</v>
      </c>
    </row>
    <row r="113" spans="1:57" ht="72" customHeight="1" x14ac:dyDescent="0.25">
      <c r="A113" s="213">
        <v>2025</v>
      </c>
      <c r="B113" s="214">
        <v>90</v>
      </c>
      <c r="C113" s="51"/>
      <c r="D113" s="104" t="s">
        <v>198</v>
      </c>
      <c r="E113" s="117" t="s">
        <v>820</v>
      </c>
      <c r="F113" s="110" t="s">
        <v>819</v>
      </c>
      <c r="G113" s="226"/>
      <c r="H113" s="220">
        <f t="shared" si="9"/>
        <v>90</v>
      </c>
      <c r="I113" s="224" t="s">
        <v>849</v>
      </c>
      <c r="J113" s="53" t="s">
        <v>357</v>
      </c>
      <c r="K113" s="115">
        <v>876</v>
      </c>
      <c r="L113" s="106" t="s">
        <v>354</v>
      </c>
      <c r="M113" s="124">
        <v>1</v>
      </c>
      <c r="N113" s="105">
        <v>34406000000</v>
      </c>
      <c r="O113" s="105" t="s">
        <v>355</v>
      </c>
      <c r="P113" s="104" t="s">
        <v>198</v>
      </c>
      <c r="Q113" s="208" t="s">
        <v>534</v>
      </c>
      <c r="R113" s="51"/>
      <c r="S113" s="261" t="s">
        <v>364</v>
      </c>
      <c r="T113" s="105"/>
      <c r="U113" s="135" t="s">
        <v>741</v>
      </c>
      <c r="V113" s="136" t="s">
        <v>814</v>
      </c>
      <c r="W113" s="123">
        <v>45747</v>
      </c>
      <c r="X113" s="123">
        <v>45748</v>
      </c>
      <c r="Y113" s="123">
        <v>45961</v>
      </c>
      <c r="Z113" s="139">
        <f>596475+108450</f>
        <v>704925</v>
      </c>
      <c r="AA113" s="152" t="s">
        <v>44</v>
      </c>
      <c r="AB113" s="138">
        <f t="shared" si="7"/>
        <v>704925</v>
      </c>
      <c r="AC113" s="113" t="s">
        <v>44</v>
      </c>
      <c r="AD113" s="153">
        <v>12</v>
      </c>
      <c r="AE113" s="106" t="s">
        <v>377</v>
      </c>
      <c r="AF113" s="106" t="s">
        <v>375</v>
      </c>
      <c r="AG113" s="51"/>
      <c r="AH113" s="51"/>
      <c r="AI113" s="106" t="s">
        <v>407</v>
      </c>
      <c r="AJ113" s="147">
        <f>+Z113</f>
        <v>704925</v>
      </c>
      <c r="AK113" s="105">
        <v>0</v>
      </c>
      <c r="AL113" s="105">
        <v>0</v>
      </c>
      <c r="AM113" s="51"/>
      <c r="AN113" s="51"/>
      <c r="AO113" s="50"/>
      <c r="AP113" s="49"/>
      <c r="AQ113" s="49"/>
      <c r="AR113" s="48"/>
      <c r="AS113" s="47"/>
      <c r="AT113" s="46">
        <f t="shared" si="8"/>
        <v>704925</v>
      </c>
      <c r="AU113" s="45">
        <v>0</v>
      </c>
      <c r="AV113" s="45">
        <v>0</v>
      </c>
      <c r="AW113" s="45">
        <v>0</v>
      </c>
      <c r="AX113" s="45">
        <v>0</v>
      </c>
      <c r="AY113" s="45">
        <v>0</v>
      </c>
      <c r="AZ113" s="45">
        <v>0</v>
      </c>
      <c r="BA113" s="45">
        <v>0</v>
      </c>
      <c r="BB113" s="45">
        <v>0</v>
      </c>
      <c r="BC113" s="45">
        <v>0</v>
      </c>
      <c r="BD113" s="44">
        <v>0</v>
      </c>
    </row>
    <row r="114" spans="1:57" ht="72" customHeight="1" x14ac:dyDescent="0.25">
      <c r="A114" s="213">
        <v>2025</v>
      </c>
      <c r="B114" s="214">
        <v>91</v>
      </c>
      <c r="C114" s="51"/>
      <c r="D114" s="104" t="s">
        <v>198</v>
      </c>
      <c r="E114" s="106" t="s">
        <v>529</v>
      </c>
      <c r="F114" s="106" t="s">
        <v>614</v>
      </c>
      <c r="G114" s="51"/>
      <c r="H114" s="220">
        <f t="shared" si="9"/>
        <v>91</v>
      </c>
      <c r="I114" s="106" t="s">
        <v>512</v>
      </c>
      <c r="J114" s="109" t="s">
        <v>357</v>
      </c>
      <c r="K114" s="109">
        <v>876</v>
      </c>
      <c r="L114" s="106" t="s">
        <v>354</v>
      </c>
      <c r="M114" s="129">
        <v>1</v>
      </c>
      <c r="N114" s="106">
        <v>34406000000</v>
      </c>
      <c r="O114" s="106" t="s">
        <v>355</v>
      </c>
      <c r="P114" s="106" t="s">
        <v>198</v>
      </c>
      <c r="Q114" s="106" t="s">
        <v>162</v>
      </c>
      <c r="R114" s="51"/>
      <c r="S114" s="106" t="s">
        <v>364</v>
      </c>
      <c r="T114" s="106"/>
      <c r="U114" s="143">
        <v>45689</v>
      </c>
      <c r="V114" s="136" t="s">
        <v>752</v>
      </c>
      <c r="W114" s="123">
        <v>45716</v>
      </c>
      <c r="X114" s="123">
        <v>45717</v>
      </c>
      <c r="Y114" s="123">
        <v>46022</v>
      </c>
      <c r="Z114" s="137">
        <v>65300</v>
      </c>
      <c r="AA114" s="154" t="s">
        <v>44</v>
      </c>
      <c r="AB114" s="138">
        <f t="shared" si="7"/>
        <v>65300</v>
      </c>
      <c r="AC114" s="109" t="s">
        <v>44</v>
      </c>
      <c r="AD114" s="106">
        <v>2</v>
      </c>
      <c r="AE114" s="106" t="s">
        <v>402</v>
      </c>
      <c r="AF114" s="106" t="s">
        <v>375</v>
      </c>
      <c r="AG114" s="51"/>
      <c r="AH114" s="51"/>
      <c r="AI114" s="106" t="s">
        <v>428</v>
      </c>
      <c r="AJ114" s="106">
        <v>0</v>
      </c>
      <c r="AK114" s="106">
        <v>0</v>
      </c>
      <c r="AL114" s="106">
        <v>0</v>
      </c>
      <c r="AM114" s="51"/>
      <c r="AN114" s="51"/>
      <c r="AO114" s="50"/>
      <c r="AP114" s="49"/>
      <c r="AQ114" s="49"/>
      <c r="AR114" s="48"/>
      <c r="AS114" s="47"/>
      <c r="AT114" s="46">
        <f t="shared" si="8"/>
        <v>65300</v>
      </c>
      <c r="AU114" s="45">
        <v>0</v>
      </c>
      <c r="AV114" s="45">
        <v>0</v>
      </c>
      <c r="AW114" s="45">
        <v>0</v>
      </c>
      <c r="AX114" s="45">
        <v>0</v>
      </c>
      <c r="AY114" s="45">
        <v>0</v>
      </c>
      <c r="AZ114" s="45">
        <v>0</v>
      </c>
      <c r="BA114" s="45">
        <v>0</v>
      </c>
      <c r="BB114" s="45">
        <v>0</v>
      </c>
      <c r="BC114" s="45">
        <v>0</v>
      </c>
      <c r="BD114" s="44">
        <v>0</v>
      </c>
    </row>
    <row r="115" spans="1:57" ht="60" customHeight="1" x14ac:dyDescent="0.25">
      <c r="A115" s="213">
        <v>2025</v>
      </c>
      <c r="B115" s="214">
        <v>92</v>
      </c>
      <c r="C115" s="51"/>
      <c r="D115" s="104" t="s">
        <v>198</v>
      </c>
      <c r="E115" s="110" t="s">
        <v>226</v>
      </c>
      <c r="F115" s="120" t="s">
        <v>611</v>
      </c>
      <c r="G115" s="51"/>
      <c r="H115" s="220">
        <f t="shared" si="9"/>
        <v>92</v>
      </c>
      <c r="I115" s="106" t="s">
        <v>548</v>
      </c>
      <c r="J115" s="125" t="s">
        <v>357</v>
      </c>
      <c r="K115" s="115">
        <v>876</v>
      </c>
      <c r="L115" s="106" t="s">
        <v>354</v>
      </c>
      <c r="M115" s="115">
        <v>1</v>
      </c>
      <c r="N115" s="106">
        <v>34406000000</v>
      </c>
      <c r="O115" s="106" t="s">
        <v>355</v>
      </c>
      <c r="P115" s="126" t="s">
        <v>198</v>
      </c>
      <c r="Q115" s="106" t="s">
        <v>162</v>
      </c>
      <c r="R115" s="51"/>
      <c r="S115" s="106" t="s">
        <v>360</v>
      </c>
      <c r="T115" s="106"/>
      <c r="U115" s="135" t="s">
        <v>741</v>
      </c>
      <c r="V115" s="123">
        <v>45720</v>
      </c>
      <c r="W115" s="123">
        <v>45736</v>
      </c>
      <c r="X115" s="238">
        <v>45737</v>
      </c>
      <c r="Y115" s="238">
        <v>46022</v>
      </c>
      <c r="Z115" s="137">
        <v>51485</v>
      </c>
      <c r="AA115" s="154" t="s">
        <v>44</v>
      </c>
      <c r="AB115" s="138">
        <f t="shared" si="7"/>
        <v>51485</v>
      </c>
      <c r="AC115" s="109" t="s">
        <v>44</v>
      </c>
      <c r="AD115" s="148">
        <v>11</v>
      </c>
      <c r="AE115" s="106" t="s">
        <v>387</v>
      </c>
      <c r="AF115" s="106" t="s">
        <v>375</v>
      </c>
      <c r="AG115" s="51"/>
      <c r="AH115" s="51"/>
      <c r="AI115" s="106" t="s">
        <v>414</v>
      </c>
      <c r="AJ115" s="106">
        <v>0</v>
      </c>
      <c r="AK115" s="105">
        <v>0</v>
      </c>
      <c r="AL115" s="105">
        <v>0</v>
      </c>
      <c r="AM115" s="51"/>
      <c r="AN115" s="51"/>
      <c r="AO115" s="50"/>
      <c r="AP115" s="49"/>
      <c r="AQ115" s="49"/>
      <c r="AR115" s="48"/>
      <c r="AS115" s="47"/>
      <c r="AT115" s="46">
        <f t="shared" si="8"/>
        <v>51485</v>
      </c>
      <c r="AU115" s="45">
        <v>0</v>
      </c>
      <c r="AV115" s="45">
        <v>0</v>
      </c>
      <c r="AW115" s="45">
        <v>0</v>
      </c>
      <c r="AX115" s="45">
        <v>0</v>
      </c>
      <c r="AY115" s="45">
        <v>0</v>
      </c>
      <c r="AZ115" s="45">
        <v>0</v>
      </c>
      <c r="BA115" s="45">
        <v>0</v>
      </c>
      <c r="BB115" s="45">
        <v>0</v>
      </c>
      <c r="BC115" s="45">
        <v>0</v>
      </c>
      <c r="BD115" s="44">
        <v>0</v>
      </c>
    </row>
    <row r="116" spans="1:57" ht="60" customHeight="1" x14ac:dyDescent="0.25">
      <c r="A116" s="213">
        <v>2025</v>
      </c>
      <c r="B116" s="214">
        <v>93</v>
      </c>
      <c r="C116" s="51"/>
      <c r="D116" s="104" t="s">
        <v>198</v>
      </c>
      <c r="E116" s="110" t="s">
        <v>636</v>
      </c>
      <c r="F116" s="210" t="s">
        <v>635</v>
      </c>
      <c r="G116" s="51"/>
      <c r="H116" s="220">
        <f t="shared" si="9"/>
        <v>93</v>
      </c>
      <c r="I116" s="216" t="s">
        <v>289</v>
      </c>
      <c r="J116" s="125" t="s">
        <v>357</v>
      </c>
      <c r="K116" s="115">
        <v>876</v>
      </c>
      <c r="L116" s="106" t="s">
        <v>354</v>
      </c>
      <c r="M116" s="115">
        <v>1</v>
      </c>
      <c r="N116" s="106">
        <v>34406000000</v>
      </c>
      <c r="O116" s="106" t="s">
        <v>355</v>
      </c>
      <c r="P116" s="126" t="s">
        <v>198</v>
      </c>
      <c r="Q116" s="106" t="s">
        <v>162</v>
      </c>
      <c r="R116" s="51"/>
      <c r="S116" s="106" t="s">
        <v>360</v>
      </c>
      <c r="T116" s="106"/>
      <c r="U116" s="135" t="s">
        <v>741</v>
      </c>
      <c r="V116" s="123">
        <v>45720</v>
      </c>
      <c r="W116" s="123">
        <v>45734</v>
      </c>
      <c r="X116" s="123">
        <v>45735</v>
      </c>
      <c r="Y116" s="123">
        <v>45747</v>
      </c>
      <c r="Z116" s="137">
        <v>30000</v>
      </c>
      <c r="AA116" s="154" t="s">
        <v>44</v>
      </c>
      <c r="AB116" s="138">
        <f t="shared" si="7"/>
        <v>30000</v>
      </c>
      <c r="AC116" s="109" t="s">
        <v>44</v>
      </c>
      <c r="AD116" s="106">
        <v>5</v>
      </c>
      <c r="AE116" s="106" t="s">
        <v>389</v>
      </c>
      <c r="AF116" s="106" t="s">
        <v>375</v>
      </c>
      <c r="AG116" s="51"/>
      <c r="AH116" s="51"/>
      <c r="AI116" s="106" t="s">
        <v>416</v>
      </c>
      <c r="AJ116" s="106">
        <v>0</v>
      </c>
      <c r="AK116" s="105">
        <v>0</v>
      </c>
      <c r="AL116" s="105">
        <v>0</v>
      </c>
      <c r="AM116" s="51"/>
      <c r="AN116" s="51"/>
      <c r="AO116" s="50"/>
      <c r="AP116" s="49"/>
      <c r="AQ116" s="49"/>
      <c r="AR116" s="48"/>
      <c r="AS116" s="47"/>
      <c r="AT116" s="46">
        <f t="shared" si="8"/>
        <v>30000</v>
      </c>
      <c r="AU116" s="45">
        <v>0</v>
      </c>
      <c r="AV116" s="45">
        <v>0</v>
      </c>
      <c r="AW116" s="45">
        <v>0</v>
      </c>
      <c r="AX116" s="45">
        <v>0</v>
      </c>
      <c r="AY116" s="45">
        <v>0</v>
      </c>
      <c r="AZ116" s="45">
        <v>0</v>
      </c>
      <c r="BA116" s="45">
        <v>0</v>
      </c>
      <c r="BB116" s="45">
        <v>0</v>
      </c>
      <c r="BC116" s="45">
        <v>0</v>
      </c>
      <c r="BD116" s="44">
        <v>0</v>
      </c>
    </row>
    <row r="117" spans="1:57" ht="75" customHeight="1" x14ac:dyDescent="0.25">
      <c r="A117" s="213">
        <v>2025</v>
      </c>
      <c r="B117" s="214">
        <v>94</v>
      </c>
      <c r="C117" s="51"/>
      <c r="D117" s="104" t="s">
        <v>198</v>
      </c>
      <c r="E117" s="110" t="s">
        <v>590</v>
      </c>
      <c r="F117" s="119" t="s">
        <v>608</v>
      </c>
      <c r="G117" s="51"/>
      <c r="H117" s="220">
        <f t="shared" si="9"/>
        <v>94</v>
      </c>
      <c r="I117" s="106" t="s">
        <v>340</v>
      </c>
      <c r="J117" s="109" t="s">
        <v>353</v>
      </c>
      <c r="K117" s="115">
        <v>876</v>
      </c>
      <c r="L117" s="106" t="s">
        <v>354</v>
      </c>
      <c r="M117" s="115">
        <v>1</v>
      </c>
      <c r="N117" s="106">
        <v>34406000000</v>
      </c>
      <c r="O117" s="106" t="s">
        <v>355</v>
      </c>
      <c r="P117" s="126" t="s">
        <v>198</v>
      </c>
      <c r="Q117" s="106" t="s">
        <v>162</v>
      </c>
      <c r="R117" s="51"/>
      <c r="S117" s="106" t="s">
        <v>360</v>
      </c>
      <c r="T117" s="106"/>
      <c r="U117" s="135" t="s">
        <v>741</v>
      </c>
      <c r="V117" s="123">
        <v>45720</v>
      </c>
      <c r="W117" s="123">
        <v>45734</v>
      </c>
      <c r="X117" s="123">
        <v>45735</v>
      </c>
      <c r="Y117" s="123">
        <v>45747</v>
      </c>
      <c r="Z117" s="137">
        <v>58850</v>
      </c>
      <c r="AA117" s="154" t="s">
        <v>44</v>
      </c>
      <c r="AB117" s="138">
        <f t="shared" si="7"/>
        <v>58850</v>
      </c>
      <c r="AC117" s="109" t="s">
        <v>44</v>
      </c>
      <c r="AD117" s="106">
        <v>14</v>
      </c>
      <c r="AE117" s="106" t="s">
        <v>396</v>
      </c>
      <c r="AF117" s="106" t="s">
        <v>373</v>
      </c>
      <c r="AG117" s="51"/>
      <c r="AH117" s="51"/>
      <c r="AI117" s="106" t="s">
        <v>422</v>
      </c>
      <c r="AJ117" s="106">
        <v>0</v>
      </c>
      <c r="AK117" s="105">
        <v>0</v>
      </c>
      <c r="AL117" s="105">
        <v>0</v>
      </c>
      <c r="AM117" s="51"/>
      <c r="AN117" s="51"/>
      <c r="AO117" s="50"/>
      <c r="AP117" s="49"/>
      <c r="AQ117" s="49"/>
      <c r="AR117" s="48"/>
      <c r="AS117" s="47"/>
      <c r="AT117" s="46">
        <f t="shared" si="8"/>
        <v>58850</v>
      </c>
      <c r="AU117" s="45">
        <v>0</v>
      </c>
      <c r="AV117" s="45">
        <v>0</v>
      </c>
      <c r="AW117" s="45">
        <v>0</v>
      </c>
      <c r="AX117" s="45">
        <v>0</v>
      </c>
      <c r="AY117" s="45">
        <v>0</v>
      </c>
      <c r="AZ117" s="45">
        <v>0</v>
      </c>
      <c r="BA117" s="45">
        <v>0</v>
      </c>
      <c r="BB117" s="45">
        <v>0</v>
      </c>
      <c r="BC117" s="45">
        <v>0</v>
      </c>
      <c r="BD117" s="44">
        <v>0</v>
      </c>
    </row>
    <row r="118" spans="1:57" ht="64.5" customHeight="1" x14ac:dyDescent="0.25">
      <c r="A118" s="213">
        <v>2025</v>
      </c>
      <c r="B118" s="214">
        <v>95</v>
      </c>
      <c r="C118" s="51"/>
      <c r="D118" s="104" t="s">
        <v>198</v>
      </c>
      <c r="E118" s="110" t="s">
        <v>756</v>
      </c>
      <c r="F118" s="211" t="s">
        <v>831</v>
      </c>
      <c r="G118" s="51"/>
      <c r="H118" s="220">
        <f t="shared" si="9"/>
        <v>95</v>
      </c>
      <c r="I118" s="216" t="s">
        <v>830</v>
      </c>
      <c r="J118" s="53" t="s">
        <v>357</v>
      </c>
      <c r="K118" s="115">
        <v>876</v>
      </c>
      <c r="L118" s="51" t="s">
        <v>354</v>
      </c>
      <c r="M118" s="115">
        <v>1</v>
      </c>
      <c r="N118" s="106">
        <v>34406000000</v>
      </c>
      <c r="O118" s="106" t="s">
        <v>355</v>
      </c>
      <c r="P118" s="126" t="s">
        <v>198</v>
      </c>
      <c r="Q118" s="106" t="s">
        <v>162</v>
      </c>
      <c r="R118" s="51"/>
      <c r="S118" s="106" t="s">
        <v>360</v>
      </c>
      <c r="T118" s="106"/>
      <c r="U118" s="135" t="s">
        <v>741</v>
      </c>
      <c r="V118" s="136" t="s">
        <v>814</v>
      </c>
      <c r="W118" s="123">
        <v>45747</v>
      </c>
      <c r="X118" s="123">
        <v>45748</v>
      </c>
      <c r="Y118" s="123">
        <v>45961</v>
      </c>
      <c r="Z118" s="139">
        <v>11000</v>
      </c>
      <c r="AA118" s="159" t="s">
        <v>44</v>
      </c>
      <c r="AB118" s="138">
        <f t="shared" si="7"/>
        <v>11000</v>
      </c>
      <c r="AC118" s="109" t="s">
        <v>44</v>
      </c>
      <c r="AD118" s="106">
        <v>11</v>
      </c>
      <c r="AE118" s="106" t="s">
        <v>737</v>
      </c>
      <c r="AF118" s="106" t="s">
        <v>375</v>
      </c>
      <c r="AG118" s="106"/>
      <c r="AH118" s="106"/>
      <c r="AI118" s="106" t="s">
        <v>736</v>
      </c>
      <c r="AJ118" s="106">
        <v>0</v>
      </c>
      <c r="AK118" s="105">
        <v>0</v>
      </c>
      <c r="AL118" s="105">
        <v>0</v>
      </c>
      <c r="AM118" s="51"/>
      <c r="AN118" s="51"/>
      <c r="AO118" s="50"/>
      <c r="AP118" s="49"/>
      <c r="AQ118" s="49"/>
      <c r="AR118" s="48"/>
      <c r="AS118" s="47"/>
      <c r="AT118" s="46">
        <f t="shared" si="8"/>
        <v>11000</v>
      </c>
      <c r="AU118" s="45">
        <v>0</v>
      </c>
      <c r="AV118" s="45">
        <v>0</v>
      </c>
      <c r="AW118" s="45">
        <v>0</v>
      </c>
      <c r="AX118" s="45">
        <v>0</v>
      </c>
      <c r="AY118" s="45">
        <v>0</v>
      </c>
      <c r="AZ118" s="45">
        <v>0</v>
      </c>
      <c r="BA118" s="45">
        <v>0</v>
      </c>
      <c r="BB118" s="45">
        <v>0</v>
      </c>
      <c r="BC118" s="45">
        <v>0</v>
      </c>
      <c r="BD118" s="44">
        <v>0</v>
      </c>
    </row>
    <row r="119" spans="1:57" ht="49.5" customHeight="1" x14ac:dyDescent="0.25">
      <c r="A119" s="213">
        <v>2025</v>
      </c>
      <c r="B119" s="214">
        <v>96</v>
      </c>
      <c r="C119" s="51"/>
      <c r="D119" s="104" t="s">
        <v>198</v>
      </c>
      <c r="E119" s="110" t="s">
        <v>756</v>
      </c>
      <c r="F119" s="211" t="s">
        <v>828</v>
      </c>
      <c r="G119" s="51"/>
      <c r="H119" s="220">
        <f t="shared" si="9"/>
        <v>96</v>
      </c>
      <c r="I119" s="216" t="s">
        <v>829</v>
      </c>
      <c r="J119" s="53" t="s">
        <v>357</v>
      </c>
      <c r="K119" s="115">
        <v>876</v>
      </c>
      <c r="L119" s="51" t="s">
        <v>354</v>
      </c>
      <c r="M119" s="115">
        <v>1</v>
      </c>
      <c r="N119" s="106">
        <v>34406000000</v>
      </c>
      <c r="O119" s="106" t="s">
        <v>355</v>
      </c>
      <c r="P119" s="126" t="s">
        <v>198</v>
      </c>
      <c r="Q119" s="106" t="s">
        <v>162</v>
      </c>
      <c r="R119" s="51"/>
      <c r="S119" s="106" t="s">
        <v>360</v>
      </c>
      <c r="T119" s="106"/>
      <c r="U119" s="135" t="s">
        <v>741</v>
      </c>
      <c r="V119" s="136" t="s">
        <v>814</v>
      </c>
      <c r="W119" s="123">
        <v>45747</v>
      </c>
      <c r="X119" s="123">
        <v>45748</v>
      </c>
      <c r="Y119" s="123">
        <v>45961</v>
      </c>
      <c r="Z119" s="139">
        <f>31500+6930</f>
        <v>38430</v>
      </c>
      <c r="AA119" s="159" t="s">
        <v>44</v>
      </c>
      <c r="AB119" s="138">
        <f t="shared" si="7"/>
        <v>38430</v>
      </c>
      <c r="AC119" s="109" t="s">
        <v>44</v>
      </c>
      <c r="AD119" s="106">
        <v>11</v>
      </c>
      <c r="AE119" s="106" t="s">
        <v>737</v>
      </c>
      <c r="AF119" s="106" t="s">
        <v>375</v>
      </c>
      <c r="AG119" s="106"/>
      <c r="AH119" s="106"/>
      <c r="AI119" s="106" t="s">
        <v>736</v>
      </c>
      <c r="AJ119" s="106">
        <v>0</v>
      </c>
      <c r="AK119" s="105">
        <v>0</v>
      </c>
      <c r="AL119" s="105">
        <v>0</v>
      </c>
      <c r="AM119" s="51"/>
      <c r="AN119" s="51"/>
      <c r="AO119" s="50"/>
      <c r="AP119" s="49"/>
      <c r="AQ119" s="49"/>
      <c r="AR119" s="48"/>
      <c r="AS119" s="47"/>
      <c r="AT119" s="46">
        <f t="shared" si="8"/>
        <v>38430</v>
      </c>
      <c r="AU119" s="45">
        <v>0</v>
      </c>
      <c r="AV119" s="45">
        <v>0</v>
      </c>
      <c r="AW119" s="45">
        <v>0</v>
      </c>
      <c r="AX119" s="45">
        <v>0</v>
      </c>
      <c r="AY119" s="45">
        <v>0</v>
      </c>
      <c r="AZ119" s="45">
        <v>0</v>
      </c>
      <c r="BA119" s="45">
        <v>0</v>
      </c>
      <c r="BB119" s="45">
        <v>0</v>
      </c>
      <c r="BC119" s="45">
        <v>0</v>
      </c>
      <c r="BD119" s="44">
        <v>0</v>
      </c>
    </row>
    <row r="120" spans="1:57" ht="54" customHeight="1" x14ac:dyDescent="0.25">
      <c r="A120" s="213">
        <v>2025</v>
      </c>
      <c r="B120" s="214">
        <v>97</v>
      </c>
      <c r="C120" s="51"/>
      <c r="D120" s="104" t="s">
        <v>198</v>
      </c>
      <c r="E120" s="117" t="s">
        <v>681</v>
      </c>
      <c r="F120" s="110" t="s">
        <v>683</v>
      </c>
      <c r="G120" s="226"/>
      <c r="H120" s="220">
        <f t="shared" si="9"/>
        <v>97</v>
      </c>
      <c r="I120" s="105" t="s">
        <v>816</v>
      </c>
      <c r="J120" s="109" t="s">
        <v>353</v>
      </c>
      <c r="K120" s="267">
        <v>876</v>
      </c>
      <c r="L120" s="106" t="s">
        <v>354</v>
      </c>
      <c r="M120" s="124">
        <v>1</v>
      </c>
      <c r="N120" s="105">
        <v>34406000000</v>
      </c>
      <c r="O120" s="105" t="s">
        <v>355</v>
      </c>
      <c r="P120" s="104" t="s">
        <v>198</v>
      </c>
      <c r="Q120" s="106" t="s">
        <v>162</v>
      </c>
      <c r="R120" s="51"/>
      <c r="S120" s="106" t="s">
        <v>360</v>
      </c>
      <c r="T120" s="105"/>
      <c r="U120" s="135" t="s">
        <v>741</v>
      </c>
      <c r="V120" s="136" t="s">
        <v>814</v>
      </c>
      <c r="W120" s="123">
        <v>45747</v>
      </c>
      <c r="X120" s="123">
        <v>45748</v>
      </c>
      <c r="Y120" s="123">
        <v>45961</v>
      </c>
      <c r="Z120" s="139">
        <v>98420</v>
      </c>
      <c r="AA120" s="247" t="s">
        <v>44</v>
      </c>
      <c r="AB120" s="138">
        <f t="shared" si="7"/>
        <v>98420</v>
      </c>
      <c r="AC120" s="113" t="s">
        <v>44</v>
      </c>
      <c r="AD120" s="153">
        <v>12</v>
      </c>
      <c r="AE120" s="106" t="s">
        <v>377</v>
      </c>
      <c r="AF120" s="106" t="s">
        <v>373</v>
      </c>
      <c r="AG120" s="51"/>
      <c r="AH120" s="51"/>
      <c r="AI120" s="106" t="s">
        <v>407</v>
      </c>
      <c r="AJ120" s="106">
        <v>0</v>
      </c>
      <c r="AK120" s="105">
        <v>0</v>
      </c>
      <c r="AL120" s="105">
        <v>0</v>
      </c>
      <c r="AM120" s="51"/>
      <c r="AN120" s="51"/>
      <c r="AO120" s="50"/>
      <c r="AP120" s="49"/>
      <c r="AQ120" s="49"/>
      <c r="AR120" s="48"/>
      <c r="AS120" s="47"/>
      <c r="AT120" s="46">
        <f t="shared" si="8"/>
        <v>98420</v>
      </c>
      <c r="AU120" s="45">
        <v>0</v>
      </c>
      <c r="AV120" s="45">
        <v>0</v>
      </c>
      <c r="AW120" s="45">
        <v>0</v>
      </c>
      <c r="AX120" s="45">
        <v>0</v>
      </c>
      <c r="AY120" s="45">
        <v>0</v>
      </c>
      <c r="AZ120" s="45">
        <v>0</v>
      </c>
      <c r="BA120" s="45">
        <v>0</v>
      </c>
      <c r="BB120" s="45">
        <v>0</v>
      </c>
      <c r="BC120" s="45">
        <v>0</v>
      </c>
      <c r="BD120" s="44">
        <v>0</v>
      </c>
    </row>
    <row r="121" spans="1:57" ht="73.5" customHeight="1" x14ac:dyDescent="0.25">
      <c r="A121" s="213">
        <v>2025</v>
      </c>
      <c r="B121" s="214">
        <v>98</v>
      </c>
      <c r="C121" s="51"/>
      <c r="D121" s="104" t="s">
        <v>198</v>
      </c>
      <c r="E121" s="110" t="s">
        <v>824</v>
      </c>
      <c r="F121" s="110" t="s">
        <v>823</v>
      </c>
      <c r="G121" s="51"/>
      <c r="H121" s="220">
        <f t="shared" si="9"/>
        <v>98</v>
      </c>
      <c r="I121" s="106" t="s">
        <v>825</v>
      </c>
      <c r="J121" s="109" t="s">
        <v>353</v>
      </c>
      <c r="K121" s="115">
        <v>876</v>
      </c>
      <c r="L121" s="106" t="s">
        <v>354</v>
      </c>
      <c r="M121" s="115">
        <v>1</v>
      </c>
      <c r="N121" s="106">
        <v>34406000000</v>
      </c>
      <c r="O121" s="106" t="s">
        <v>355</v>
      </c>
      <c r="P121" s="126" t="s">
        <v>198</v>
      </c>
      <c r="Q121" s="106" t="s">
        <v>162</v>
      </c>
      <c r="R121" s="51"/>
      <c r="S121" s="106" t="s">
        <v>360</v>
      </c>
      <c r="T121" s="106"/>
      <c r="U121" s="135" t="s">
        <v>741</v>
      </c>
      <c r="V121" s="136" t="s">
        <v>822</v>
      </c>
      <c r="W121" s="123">
        <v>45747</v>
      </c>
      <c r="X121" s="123">
        <v>45748</v>
      </c>
      <c r="Y121" s="123">
        <v>45869</v>
      </c>
      <c r="Z121" s="137">
        <v>96042</v>
      </c>
      <c r="AA121" s="158" t="s">
        <v>44</v>
      </c>
      <c r="AB121" s="138">
        <f t="shared" ref="AB121:AB151" si="11">+Z121</f>
        <v>96042</v>
      </c>
      <c r="AC121" s="109" t="s">
        <v>44</v>
      </c>
      <c r="AD121" s="148" t="s">
        <v>376</v>
      </c>
      <c r="AE121" s="106" t="s">
        <v>377</v>
      </c>
      <c r="AF121" s="106" t="s">
        <v>373</v>
      </c>
      <c r="AG121" s="51"/>
      <c r="AH121" s="51"/>
      <c r="AI121" s="106" t="s">
        <v>407</v>
      </c>
      <c r="AJ121" s="106">
        <v>0</v>
      </c>
      <c r="AK121" s="105">
        <v>0</v>
      </c>
      <c r="AL121" s="105">
        <v>0</v>
      </c>
      <c r="AM121" s="51"/>
      <c r="AN121" s="51"/>
      <c r="AO121" s="50"/>
      <c r="AP121" s="49"/>
      <c r="AQ121" s="49"/>
      <c r="AR121" s="48"/>
      <c r="AS121" s="47"/>
      <c r="AT121" s="46">
        <f t="shared" ref="AT121:AT151" si="12">+Z121</f>
        <v>96042</v>
      </c>
      <c r="AU121" s="45">
        <v>0</v>
      </c>
      <c r="AV121" s="45">
        <v>0</v>
      </c>
      <c r="AW121" s="45">
        <v>0</v>
      </c>
      <c r="AX121" s="45">
        <v>0</v>
      </c>
      <c r="AY121" s="45">
        <v>0</v>
      </c>
      <c r="AZ121" s="45">
        <v>0</v>
      </c>
      <c r="BA121" s="45">
        <v>0</v>
      </c>
      <c r="BB121" s="45">
        <v>0</v>
      </c>
      <c r="BC121" s="45">
        <v>0</v>
      </c>
      <c r="BD121" s="44">
        <v>0</v>
      </c>
    </row>
    <row r="122" spans="1:57" ht="48.75" customHeight="1" x14ac:dyDescent="0.25">
      <c r="A122" s="213">
        <v>2025</v>
      </c>
      <c r="B122" s="214">
        <v>99</v>
      </c>
      <c r="C122" s="51"/>
      <c r="D122" s="104" t="s">
        <v>198</v>
      </c>
      <c r="E122" s="122" t="s">
        <v>209</v>
      </c>
      <c r="F122" s="110" t="s">
        <v>679</v>
      </c>
      <c r="G122" s="51"/>
      <c r="H122" s="220">
        <f t="shared" si="9"/>
        <v>99</v>
      </c>
      <c r="I122" s="106" t="s">
        <v>675</v>
      </c>
      <c r="J122" s="109" t="s">
        <v>353</v>
      </c>
      <c r="K122" s="109">
        <v>876</v>
      </c>
      <c r="L122" s="106" t="s">
        <v>354</v>
      </c>
      <c r="M122" s="129">
        <v>1</v>
      </c>
      <c r="N122" s="106">
        <v>34406000000</v>
      </c>
      <c r="O122" s="106" t="s">
        <v>355</v>
      </c>
      <c r="P122" s="106" t="s">
        <v>198</v>
      </c>
      <c r="Q122" s="106" t="s">
        <v>356</v>
      </c>
      <c r="R122" s="51"/>
      <c r="S122" s="261" t="s">
        <v>360</v>
      </c>
      <c r="T122" s="106" t="s">
        <v>677</v>
      </c>
      <c r="U122" s="135" t="s">
        <v>760</v>
      </c>
      <c r="V122" s="123">
        <v>45747</v>
      </c>
      <c r="W122" s="123">
        <v>45748</v>
      </c>
      <c r="X122" s="123">
        <v>45748</v>
      </c>
      <c r="Y122" s="123">
        <v>46112</v>
      </c>
      <c r="Z122" s="137">
        <v>176290</v>
      </c>
      <c r="AA122" s="159" t="s">
        <v>44</v>
      </c>
      <c r="AB122" s="138">
        <f t="shared" si="11"/>
        <v>176290</v>
      </c>
      <c r="AC122" s="159" t="s">
        <v>44</v>
      </c>
      <c r="AD122" s="106">
        <v>12</v>
      </c>
      <c r="AE122" s="106" t="s">
        <v>481</v>
      </c>
      <c r="AF122" s="106" t="s">
        <v>373</v>
      </c>
      <c r="AG122" s="51"/>
      <c r="AH122" s="51"/>
      <c r="AI122" s="106" t="s">
        <v>498</v>
      </c>
      <c r="AJ122" s="106">
        <v>0</v>
      </c>
      <c r="AK122" s="108">
        <v>0</v>
      </c>
      <c r="AL122" s="106">
        <v>0</v>
      </c>
      <c r="AM122" s="51"/>
      <c r="AN122" s="51"/>
      <c r="AO122" s="50"/>
      <c r="AP122" s="49"/>
      <c r="AQ122" s="49"/>
      <c r="AR122" s="48"/>
      <c r="AS122" s="47"/>
      <c r="AT122" s="46">
        <f t="shared" si="12"/>
        <v>176290</v>
      </c>
      <c r="AU122" s="45">
        <v>0</v>
      </c>
      <c r="AV122" s="45">
        <v>0</v>
      </c>
      <c r="AW122" s="45">
        <v>0</v>
      </c>
      <c r="AX122" s="45">
        <v>0</v>
      </c>
      <c r="AY122" s="45">
        <v>0</v>
      </c>
      <c r="AZ122" s="45">
        <v>0</v>
      </c>
      <c r="BA122" s="45">
        <v>0</v>
      </c>
      <c r="BB122" s="45">
        <v>0</v>
      </c>
      <c r="BC122" s="45">
        <v>0</v>
      </c>
      <c r="BD122" s="44">
        <f>+AB122</f>
        <v>176290</v>
      </c>
      <c r="BE122" s="252" t="s">
        <v>718</v>
      </c>
    </row>
    <row r="123" spans="1:57" ht="70.5" customHeight="1" x14ac:dyDescent="0.25">
      <c r="A123" s="213">
        <v>2025</v>
      </c>
      <c r="B123" s="214">
        <v>100</v>
      </c>
      <c r="C123" s="51"/>
      <c r="D123" s="104" t="s">
        <v>198</v>
      </c>
      <c r="E123" s="110" t="s">
        <v>543</v>
      </c>
      <c r="F123" s="119" t="s">
        <v>542</v>
      </c>
      <c r="G123" s="226"/>
      <c r="H123" s="220">
        <f t="shared" si="9"/>
        <v>100</v>
      </c>
      <c r="I123" s="106" t="s">
        <v>343</v>
      </c>
      <c r="J123" s="109" t="s">
        <v>353</v>
      </c>
      <c r="K123" s="115">
        <v>876</v>
      </c>
      <c r="L123" s="106" t="s">
        <v>354</v>
      </c>
      <c r="M123" s="115">
        <v>1</v>
      </c>
      <c r="N123" s="106">
        <v>34406000000</v>
      </c>
      <c r="O123" s="106" t="s">
        <v>355</v>
      </c>
      <c r="P123" s="126" t="s">
        <v>198</v>
      </c>
      <c r="Q123" s="208" t="s">
        <v>535</v>
      </c>
      <c r="R123" s="51"/>
      <c r="S123" s="261" t="s">
        <v>364</v>
      </c>
      <c r="T123" s="106"/>
      <c r="U123" s="135" t="s">
        <v>760</v>
      </c>
      <c r="V123" s="136" t="s">
        <v>761</v>
      </c>
      <c r="W123" s="123">
        <v>45777</v>
      </c>
      <c r="X123" s="123">
        <v>45778</v>
      </c>
      <c r="Y123" s="123">
        <v>45991</v>
      </c>
      <c r="Z123" s="137">
        <v>525040</v>
      </c>
      <c r="AA123" s="109" t="s">
        <v>44</v>
      </c>
      <c r="AB123" s="138">
        <f t="shared" si="11"/>
        <v>525040</v>
      </c>
      <c r="AC123" s="109" t="s">
        <v>44</v>
      </c>
      <c r="AD123" s="148" t="s">
        <v>376</v>
      </c>
      <c r="AE123" s="106" t="s">
        <v>377</v>
      </c>
      <c r="AF123" s="106" t="s">
        <v>373</v>
      </c>
      <c r="AG123" s="51"/>
      <c r="AH123" s="51"/>
      <c r="AI123" s="106" t="s">
        <v>407</v>
      </c>
      <c r="AJ123" s="147">
        <f>+Z123</f>
        <v>525040</v>
      </c>
      <c r="AK123" s="105">
        <v>0</v>
      </c>
      <c r="AL123" s="105">
        <v>0</v>
      </c>
      <c r="AM123" s="51"/>
      <c r="AN123" s="51"/>
      <c r="AO123" s="50"/>
      <c r="AP123" s="49"/>
      <c r="AQ123" s="49"/>
      <c r="AR123" s="48"/>
      <c r="AS123" s="47"/>
      <c r="AT123" s="46">
        <f t="shared" si="12"/>
        <v>525040</v>
      </c>
      <c r="AU123" s="45">
        <v>0</v>
      </c>
      <c r="AV123" s="45">
        <v>0</v>
      </c>
      <c r="AW123" s="45">
        <v>0</v>
      </c>
      <c r="AX123" s="45">
        <v>0</v>
      </c>
      <c r="AY123" s="45">
        <v>0</v>
      </c>
      <c r="AZ123" s="45">
        <v>0</v>
      </c>
      <c r="BA123" s="45">
        <v>0</v>
      </c>
      <c r="BB123" s="45">
        <v>0</v>
      </c>
      <c r="BC123" s="45">
        <v>0</v>
      </c>
      <c r="BD123" s="44">
        <v>0</v>
      </c>
    </row>
    <row r="124" spans="1:57" ht="75" customHeight="1" x14ac:dyDescent="0.25">
      <c r="A124" s="213">
        <v>2025</v>
      </c>
      <c r="B124" s="214">
        <v>101</v>
      </c>
      <c r="C124" s="51"/>
      <c r="D124" s="104" t="s">
        <v>198</v>
      </c>
      <c r="E124" s="110" t="s">
        <v>252</v>
      </c>
      <c r="F124" s="119" t="s">
        <v>717</v>
      </c>
      <c r="G124" s="226"/>
      <c r="H124" s="220">
        <f t="shared" si="9"/>
        <v>101</v>
      </c>
      <c r="I124" s="106" t="s">
        <v>342</v>
      </c>
      <c r="J124" s="109" t="s">
        <v>353</v>
      </c>
      <c r="K124" s="115">
        <v>876</v>
      </c>
      <c r="L124" s="106" t="s">
        <v>354</v>
      </c>
      <c r="M124" s="115">
        <v>1</v>
      </c>
      <c r="N124" s="106">
        <v>34406000000</v>
      </c>
      <c r="O124" s="106" t="s">
        <v>355</v>
      </c>
      <c r="P124" s="126" t="s">
        <v>198</v>
      </c>
      <c r="Q124" s="208" t="s">
        <v>535</v>
      </c>
      <c r="R124" s="51"/>
      <c r="S124" s="261" t="s">
        <v>364</v>
      </c>
      <c r="T124" s="106"/>
      <c r="U124" s="135" t="s">
        <v>760</v>
      </c>
      <c r="V124" s="136" t="s">
        <v>761</v>
      </c>
      <c r="W124" s="123">
        <v>45777</v>
      </c>
      <c r="X124" s="123">
        <v>45778</v>
      </c>
      <c r="Y124" s="123">
        <v>45991</v>
      </c>
      <c r="Z124" s="137">
        <v>8073700</v>
      </c>
      <c r="AA124" s="109" t="s">
        <v>44</v>
      </c>
      <c r="AB124" s="138">
        <f t="shared" si="11"/>
        <v>8073700</v>
      </c>
      <c r="AC124" s="109" t="s">
        <v>44</v>
      </c>
      <c r="AD124" s="148" t="s">
        <v>376</v>
      </c>
      <c r="AE124" s="106" t="s">
        <v>377</v>
      </c>
      <c r="AF124" s="106" t="s">
        <v>373</v>
      </c>
      <c r="AG124" s="51"/>
      <c r="AH124" s="51"/>
      <c r="AI124" s="106" t="s">
        <v>407</v>
      </c>
      <c r="AJ124" s="147">
        <f>+Z124</f>
        <v>8073700</v>
      </c>
      <c r="AK124" s="105">
        <v>0</v>
      </c>
      <c r="AL124" s="105">
        <v>0</v>
      </c>
      <c r="AM124" s="51"/>
      <c r="AN124" s="51"/>
      <c r="AO124" s="50"/>
      <c r="AP124" s="49"/>
      <c r="AQ124" s="49"/>
      <c r="AR124" s="48"/>
      <c r="AS124" s="47"/>
      <c r="AT124" s="46">
        <f t="shared" si="12"/>
        <v>8073700</v>
      </c>
      <c r="AU124" s="45">
        <v>0</v>
      </c>
      <c r="AV124" s="45">
        <v>0</v>
      </c>
      <c r="AW124" s="45">
        <v>0</v>
      </c>
      <c r="AX124" s="45">
        <v>0</v>
      </c>
      <c r="AY124" s="45">
        <v>0</v>
      </c>
      <c r="AZ124" s="45">
        <v>0</v>
      </c>
      <c r="BA124" s="45">
        <v>0</v>
      </c>
      <c r="BB124" s="45">
        <v>0</v>
      </c>
      <c r="BC124" s="45">
        <v>0</v>
      </c>
      <c r="BD124" s="44">
        <v>0</v>
      </c>
    </row>
    <row r="125" spans="1:57" ht="56.25" customHeight="1" x14ac:dyDescent="0.25">
      <c r="A125" s="213">
        <v>2025</v>
      </c>
      <c r="B125" s="214">
        <v>102</v>
      </c>
      <c r="C125" s="51"/>
      <c r="D125" s="104" t="s">
        <v>198</v>
      </c>
      <c r="E125" s="110" t="s">
        <v>235</v>
      </c>
      <c r="F125" s="209" t="s">
        <v>627</v>
      </c>
      <c r="G125" s="51"/>
      <c r="H125" s="220">
        <f t="shared" si="9"/>
        <v>102</v>
      </c>
      <c r="I125" s="216" t="s">
        <v>320</v>
      </c>
      <c r="J125" s="125" t="s">
        <v>357</v>
      </c>
      <c r="K125" s="115">
        <v>876</v>
      </c>
      <c r="L125" s="106" t="s">
        <v>354</v>
      </c>
      <c r="M125" s="115">
        <v>1</v>
      </c>
      <c r="N125" s="106">
        <v>34406000000</v>
      </c>
      <c r="O125" s="106" t="s">
        <v>355</v>
      </c>
      <c r="P125" s="126" t="s">
        <v>198</v>
      </c>
      <c r="Q125" s="106" t="s">
        <v>162</v>
      </c>
      <c r="R125" s="51"/>
      <c r="S125" s="106" t="s">
        <v>360</v>
      </c>
      <c r="T125" s="106"/>
      <c r="U125" s="135" t="s">
        <v>760</v>
      </c>
      <c r="V125" s="136" t="s">
        <v>792</v>
      </c>
      <c r="W125" s="123">
        <v>45747</v>
      </c>
      <c r="X125" s="123">
        <v>45748</v>
      </c>
      <c r="Y125" s="123">
        <v>45777</v>
      </c>
      <c r="Z125" s="271">
        <v>60000</v>
      </c>
      <c r="AA125" s="159" t="s">
        <v>44</v>
      </c>
      <c r="AB125" s="138">
        <f t="shared" si="11"/>
        <v>60000</v>
      </c>
      <c r="AC125" s="109" t="s">
        <v>44</v>
      </c>
      <c r="AD125" s="155" t="s">
        <v>380</v>
      </c>
      <c r="AE125" s="106" t="s">
        <v>381</v>
      </c>
      <c r="AF125" s="106" t="s">
        <v>375</v>
      </c>
      <c r="AG125" s="51"/>
      <c r="AH125" s="51"/>
      <c r="AI125" s="106" t="s">
        <v>410</v>
      </c>
      <c r="AJ125" s="106">
        <v>0</v>
      </c>
      <c r="AK125" s="105">
        <v>0</v>
      </c>
      <c r="AL125" s="105">
        <v>0</v>
      </c>
      <c r="AM125" s="51"/>
      <c r="AN125" s="51"/>
      <c r="AO125" s="50"/>
      <c r="AP125" s="49"/>
      <c r="AQ125" s="49"/>
      <c r="AR125" s="48"/>
      <c r="AS125" s="47"/>
      <c r="AT125" s="46">
        <f t="shared" si="12"/>
        <v>60000</v>
      </c>
      <c r="AU125" s="45">
        <v>0</v>
      </c>
      <c r="AV125" s="45">
        <v>0</v>
      </c>
      <c r="AW125" s="45">
        <v>0</v>
      </c>
      <c r="AX125" s="45">
        <v>0</v>
      </c>
      <c r="AY125" s="45">
        <v>0</v>
      </c>
      <c r="AZ125" s="45">
        <v>0</v>
      </c>
      <c r="BA125" s="45">
        <v>0</v>
      </c>
      <c r="BB125" s="45">
        <v>0</v>
      </c>
      <c r="BC125" s="45">
        <v>0</v>
      </c>
      <c r="BD125" s="44">
        <v>0</v>
      </c>
    </row>
    <row r="126" spans="1:57" ht="56.25" customHeight="1" x14ac:dyDescent="0.25">
      <c r="A126" s="213">
        <v>2025</v>
      </c>
      <c r="B126" s="214">
        <v>103</v>
      </c>
      <c r="C126" s="51"/>
      <c r="D126" s="104" t="s">
        <v>198</v>
      </c>
      <c r="E126" s="122" t="s">
        <v>208</v>
      </c>
      <c r="F126" s="210" t="s">
        <v>625</v>
      </c>
      <c r="G126" s="51"/>
      <c r="H126" s="220">
        <f t="shared" si="9"/>
        <v>103</v>
      </c>
      <c r="I126" s="216" t="s">
        <v>676</v>
      </c>
      <c r="J126" s="125" t="s">
        <v>357</v>
      </c>
      <c r="K126" s="124">
        <v>876</v>
      </c>
      <c r="L126" s="111" t="s">
        <v>354</v>
      </c>
      <c r="M126" s="124">
        <v>1</v>
      </c>
      <c r="N126" s="111">
        <v>34406000000</v>
      </c>
      <c r="O126" s="111" t="s">
        <v>355</v>
      </c>
      <c r="P126" s="131" t="s">
        <v>198</v>
      </c>
      <c r="Q126" s="106" t="s">
        <v>162</v>
      </c>
      <c r="R126" s="51"/>
      <c r="S126" s="106" t="s">
        <v>360</v>
      </c>
      <c r="T126" s="111"/>
      <c r="U126" s="135" t="s">
        <v>760</v>
      </c>
      <c r="V126" s="136" t="s">
        <v>792</v>
      </c>
      <c r="W126" s="123">
        <v>45747</v>
      </c>
      <c r="X126" s="123">
        <v>45748</v>
      </c>
      <c r="Y126" s="123">
        <v>45777</v>
      </c>
      <c r="Z126" s="137">
        <v>30500</v>
      </c>
      <c r="AA126" s="227" t="s">
        <v>44</v>
      </c>
      <c r="AB126" s="138">
        <f t="shared" si="11"/>
        <v>30500</v>
      </c>
      <c r="AC126" s="116" t="s">
        <v>44</v>
      </c>
      <c r="AD126" s="163" t="s">
        <v>380</v>
      </c>
      <c r="AE126" s="111" t="s">
        <v>381</v>
      </c>
      <c r="AF126" s="111" t="s">
        <v>400</v>
      </c>
      <c r="AG126" s="51"/>
      <c r="AH126" s="51"/>
      <c r="AI126" s="111" t="s">
        <v>410</v>
      </c>
      <c r="AJ126" s="106">
        <v>0</v>
      </c>
      <c r="AK126" s="105">
        <v>0</v>
      </c>
      <c r="AL126" s="105">
        <v>0</v>
      </c>
      <c r="AM126" s="51"/>
      <c r="AN126" s="51"/>
      <c r="AO126" s="50"/>
      <c r="AP126" s="49"/>
      <c r="AQ126" s="49"/>
      <c r="AR126" s="48"/>
      <c r="AS126" s="47"/>
      <c r="AT126" s="46">
        <f t="shared" si="12"/>
        <v>30500</v>
      </c>
      <c r="AU126" s="45">
        <v>0</v>
      </c>
      <c r="AV126" s="45">
        <v>0</v>
      </c>
      <c r="AW126" s="45">
        <v>0</v>
      </c>
      <c r="AX126" s="45">
        <v>0</v>
      </c>
      <c r="AY126" s="45">
        <v>0</v>
      </c>
      <c r="AZ126" s="45">
        <v>0</v>
      </c>
      <c r="BA126" s="45">
        <v>0</v>
      </c>
      <c r="BB126" s="45">
        <v>0</v>
      </c>
      <c r="BC126" s="45">
        <v>0</v>
      </c>
      <c r="BD126" s="44">
        <v>0</v>
      </c>
    </row>
    <row r="127" spans="1:57" ht="81.75" customHeight="1" x14ac:dyDescent="0.25">
      <c r="A127" s="213">
        <v>2025</v>
      </c>
      <c r="B127" s="214">
        <v>104</v>
      </c>
      <c r="C127" s="51"/>
      <c r="D127" s="104" t="s">
        <v>198</v>
      </c>
      <c r="E127" s="122" t="s">
        <v>712</v>
      </c>
      <c r="F127" s="122" t="s">
        <v>713</v>
      </c>
      <c r="G127" s="51"/>
      <c r="H127" s="220">
        <f t="shared" si="9"/>
        <v>104</v>
      </c>
      <c r="I127" s="106" t="s">
        <v>714</v>
      </c>
      <c r="J127" s="125" t="s">
        <v>357</v>
      </c>
      <c r="K127" s="124">
        <v>876</v>
      </c>
      <c r="L127" s="111" t="s">
        <v>354</v>
      </c>
      <c r="M127" s="124">
        <v>1</v>
      </c>
      <c r="N127" s="111">
        <v>34406000000</v>
      </c>
      <c r="O127" s="111" t="s">
        <v>355</v>
      </c>
      <c r="P127" s="131" t="s">
        <v>198</v>
      </c>
      <c r="Q127" s="106" t="s">
        <v>162</v>
      </c>
      <c r="R127" s="51"/>
      <c r="S127" s="106" t="s">
        <v>360</v>
      </c>
      <c r="T127" s="111"/>
      <c r="U127" s="135" t="s">
        <v>760</v>
      </c>
      <c r="V127" s="136" t="s">
        <v>792</v>
      </c>
      <c r="W127" s="123">
        <v>45747</v>
      </c>
      <c r="X127" s="123">
        <v>45748</v>
      </c>
      <c r="Y127" s="123">
        <v>45777</v>
      </c>
      <c r="Z127" s="137">
        <v>16400</v>
      </c>
      <c r="AA127" s="227" t="s">
        <v>44</v>
      </c>
      <c r="AB127" s="138">
        <f t="shared" si="11"/>
        <v>16400</v>
      </c>
      <c r="AC127" s="116" t="s">
        <v>44</v>
      </c>
      <c r="AD127" s="163" t="s">
        <v>380</v>
      </c>
      <c r="AE127" s="111" t="s">
        <v>381</v>
      </c>
      <c r="AF127" s="111" t="s">
        <v>400</v>
      </c>
      <c r="AG127" s="51"/>
      <c r="AH127" s="51"/>
      <c r="AI127" s="106" t="s">
        <v>410</v>
      </c>
      <c r="AJ127" s="106">
        <v>0</v>
      </c>
      <c r="AK127" s="105">
        <v>0</v>
      </c>
      <c r="AL127" s="105">
        <v>0</v>
      </c>
      <c r="AM127" s="51"/>
      <c r="AN127" s="51"/>
      <c r="AO127" s="50"/>
      <c r="AP127" s="49"/>
      <c r="AQ127" s="49"/>
      <c r="AR127" s="48"/>
      <c r="AS127" s="47"/>
      <c r="AT127" s="46">
        <f t="shared" si="12"/>
        <v>16400</v>
      </c>
      <c r="AU127" s="45">
        <v>0</v>
      </c>
      <c r="AV127" s="45">
        <v>0</v>
      </c>
      <c r="AW127" s="45">
        <v>0</v>
      </c>
      <c r="AX127" s="45">
        <v>0</v>
      </c>
      <c r="AY127" s="45">
        <v>0</v>
      </c>
      <c r="AZ127" s="45">
        <v>0</v>
      </c>
      <c r="BA127" s="45">
        <v>0</v>
      </c>
      <c r="BB127" s="45">
        <v>0</v>
      </c>
      <c r="BC127" s="45">
        <v>0</v>
      </c>
      <c r="BD127" s="44">
        <v>0</v>
      </c>
    </row>
    <row r="128" spans="1:57" ht="72.75" customHeight="1" x14ac:dyDescent="0.25">
      <c r="A128" s="213">
        <v>2025</v>
      </c>
      <c r="B128" s="214">
        <v>105</v>
      </c>
      <c r="C128" s="51"/>
      <c r="D128" s="104" t="s">
        <v>198</v>
      </c>
      <c r="E128" s="110" t="s">
        <v>251</v>
      </c>
      <c r="F128" s="110" t="s">
        <v>640</v>
      </c>
      <c r="G128" s="51"/>
      <c r="H128" s="220">
        <f t="shared" si="9"/>
        <v>105</v>
      </c>
      <c r="I128" s="106" t="s">
        <v>338</v>
      </c>
      <c r="J128" s="125" t="s">
        <v>357</v>
      </c>
      <c r="K128" s="115">
        <v>876</v>
      </c>
      <c r="L128" s="106" t="s">
        <v>354</v>
      </c>
      <c r="M128" s="115">
        <v>1</v>
      </c>
      <c r="N128" s="106">
        <v>34406000000</v>
      </c>
      <c r="O128" s="106" t="s">
        <v>355</v>
      </c>
      <c r="P128" s="126" t="s">
        <v>198</v>
      </c>
      <c r="Q128" s="106" t="s">
        <v>162</v>
      </c>
      <c r="R128" s="51"/>
      <c r="S128" s="106" t="s">
        <v>360</v>
      </c>
      <c r="T128" s="147"/>
      <c r="U128" s="135" t="s">
        <v>760</v>
      </c>
      <c r="V128" s="136" t="s">
        <v>792</v>
      </c>
      <c r="W128" s="123">
        <v>45747</v>
      </c>
      <c r="X128" s="123">
        <v>45748</v>
      </c>
      <c r="Y128" s="123">
        <v>46022</v>
      </c>
      <c r="Z128" s="137">
        <v>44000</v>
      </c>
      <c r="AA128" s="159" t="s">
        <v>44</v>
      </c>
      <c r="AB128" s="138">
        <f t="shared" si="11"/>
        <v>44000</v>
      </c>
      <c r="AC128" s="109" t="s">
        <v>44</v>
      </c>
      <c r="AD128" s="148">
        <v>2</v>
      </c>
      <c r="AE128" s="106" t="s">
        <v>388</v>
      </c>
      <c r="AF128" s="106" t="s">
        <v>375</v>
      </c>
      <c r="AG128" s="51"/>
      <c r="AH128" s="51"/>
      <c r="AI128" s="106" t="s">
        <v>415</v>
      </c>
      <c r="AJ128" s="106">
        <v>0</v>
      </c>
      <c r="AK128" s="105">
        <v>0</v>
      </c>
      <c r="AL128" s="105">
        <v>0</v>
      </c>
      <c r="AM128" s="51"/>
      <c r="AN128" s="51"/>
      <c r="AO128" s="50"/>
      <c r="AP128" s="49"/>
      <c r="AQ128" s="49"/>
      <c r="AR128" s="48"/>
      <c r="AS128" s="47"/>
      <c r="AT128" s="46">
        <f t="shared" si="12"/>
        <v>44000</v>
      </c>
      <c r="AU128" s="45">
        <v>0</v>
      </c>
      <c r="AV128" s="45">
        <v>0</v>
      </c>
      <c r="AW128" s="45">
        <v>0</v>
      </c>
      <c r="AX128" s="45">
        <v>0</v>
      </c>
      <c r="AY128" s="45">
        <v>0</v>
      </c>
      <c r="AZ128" s="45">
        <v>0</v>
      </c>
      <c r="BA128" s="45">
        <v>0</v>
      </c>
      <c r="BB128" s="45">
        <v>0</v>
      </c>
      <c r="BC128" s="45">
        <v>0</v>
      </c>
      <c r="BD128" s="44">
        <v>0</v>
      </c>
    </row>
    <row r="129" spans="1:57" ht="96.75" customHeight="1" x14ac:dyDescent="0.25">
      <c r="A129" s="213">
        <v>2025</v>
      </c>
      <c r="B129" s="214">
        <v>106</v>
      </c>
      <c r="C129" s="51"/>
      <c r="D129" s="104" t="s">
        <v>198</v>
      </c>
      <c r="E129" s="110" t="s">
        <v>254</v>
      </c>
      <c r="F129" s="110" t="s">
        <v>255</v>
      </c>
      <c r="G129" s="51"/>
      <c r="H129" s="220">
        <f t="shared" si="9"/>
        <v>106</v>
      </c>
      <c r="I129" s="106" t="s">
        <v>345</v>
      </c>
      <c r="J129" s="109" t="s">
        <v>357</v>
      </c>
      <c r="K129" s="115">
        <v>876</v>
      </c>
      <c r="L129" s="106" t="s">
        <v>354</v>
      </c>
      <c r="M129" s="115">
        <v>1</v>
      </c>
      <c r="N129" s="106">
        <v>34406000000</v>
      </c>
      <c r="O129" s="106" t="s">
        <v>355</v>
      </c>
      <c r="P129" s="126" t="s">
        <v>198</v>
      </c>
      <c r="Q129" s="106" t="s">
        <v>162</v>
      </c>
      <c r="R129" s="51"/>
      <c r="S129" s="106" t="s">
        <v>360</v>
      </c>
      <c r="T129" s="106"/>
      <c r="U129" s="135" t="s">
        <v>760</v>
      </c>
      <c r="V129" s="136" t="s">
        <v>792</v>
      </c>
      <c r="W129" s="123">
        <v>45747</v>
      </c>
      <c r="X129" s="123">
        <v>45748</v>
      </c>
      <c r="Y129" s="123">
        <v>45777</v>
      </c>
      <c r="Z129" s="137">
        <v>22100</v>
      </c>
      <c r="AA129" s="159" t="s">
        <v>44</v>
      </c>
      <c r="AB129" s="138">
        <f t="shared" si="11"/>
        <v>22100</v>
      </c>
      <c r="AC129" s="109" t="s">
        <v>44</v>
      </c>
      <c r="AD129" s="155" t="s">
        <v>380</v>
      </c>
      <c r="AE129" s="106" t="s">
        <v>381</v>
      </c>
      <c r="AF129" s="106" t="s">
        <v>375</v>
      </c>
      <c r="AG129" s="51"/>
      <c r="AH129" s="51"/>
      <c r="AI129" s="106" t="s">
        <v>410</v>
      </c>
      <c r="AJ129" s="106">
        <v>0</v>
      </c>
      <c r="AK129" s="105">
        <v>0</v>
      </c>
      <c r="AL129" s="105">
        <v>0</v>
      </c>
      <c r="AM129" s="51"/>
      <c r="AN129" s="51"/>
      <c r="AO129" s="50"/>
      <c r="AP129" s="49"/>
      <c r="AQ129" s="49"/>
      <c r="AR129" s="48"/>
      <c r="AS129" s="47"/>
      <c r="AT129" s="46">
        <f t="shared" si="12"/>
        <v>22100</v>
      </c>
      <c r="AU129" s="45">
        <v>0</v>
      </c>
      <c r="AV129" s="45">
        <v>0</v>
      </c>
      <c r="AW129" s="45">
        <v>0</v>
      </c>
      <c r="AX129" s="45">
        <v>0</v>
      </c>
      <c r="AY129" s="45">
        <v>0</v>
      </c>
      <c r="AZ129" s="45">
        <v>0</v>
      </c>
      <c r="BA129" s="45">
        <v>0</v>
      </c>
      <c r="BB129" s="45">
        <v>0</v>
      </c>
      <c r="BC129" s="45">
        <v>0</v>
      </c>
      <c r="BD129" s="44">
        <v>0</v>
      </c>
    </row>
    <row r="130" spans="1:57" ht="63.75" customHeight="1" x14ac:dyDescent="0.25">
      <c r="A130" s="213">
        <v>2025</v>
      </c>
      <c r="B130" s="214">
        <v>107</v>
      </c>
      <c r="C130" s="51"/>
      <c r="D130" s="104" t="s">
        <v>198</v>
      </c>
      <c r="E130" s="110" t="s">
        <v>546</v>
      </c>
      <c r="F130" s="117" t="s">
        <v>603</v>
      </c>
      <c r="G130" s="51"/>
      <c r="H130" s="220">
        <f t="shared" si="9"/>
        <v>107</v>
      </c>
      <c r="I130" s="106" t="s">
        <v>698</v>
      </c>
      <c r="J130" s="109" t="s">
        <v>353</v>
      </c>
      <c r="K130" s="115">
        <v>876</v>
      </c>
      <c r="L130" s="106" t="s">
        <v>354</v>
      </c>
      <c r="M130" s="115">
        <v>1</v>
      </c>
      <c r="N130" s="106">
        <v>34406000000</v>
      </c>
      <c r="O130" s="106" t="s">
        <v>355</v>
      </c>
      <c r="P130" s="126" t="s">
        <v>198</v>
      </c>
      <c r="Q130" s="106" t="s">
        <v>162</v>
      </c>
      <c r="R130" s="51"/>
      <c r="S130" s="106" t="s">
        <v>360</v>
      </c>
      <c r="T130" s="106"/>
      <c r="U130" s="135" t="s">
        <v>760</v>
      </c>
      <c r="V130" s="136" t="s">
        <v>803</v>
      </c>
      <c r="W130" s="123">
        <v>45777</v>
      </c>
      <c r="X130" s="123">
        <v>45778</v>
      </c>
      <c r="Y130" s="123">
        <v>46021</v>
      </c>
      <c r="Z130" s="137">
        <v>75860</v>
      </c>
      <c r="AA130" s="159" t="s">
        <v>44</v>
      </c>
      <c r="AB130" s="138">
        <f t="shared" si="11"/>
        <v>75860</v>
      </c>
      <c r="AC130" s="109" t="s">
        <v>44</v>
      </c>
      <c r="AD130" s="162" t="s">
        <v>376</v>
      </c>
      <c r="AE130" s="106" t="s">
        <v>377</v>
      </c>
      <c r="AF130" s="106" t="s">
        <v>373</v>
      </c>
      <c r="AG130" s="51"/>
      <c r="AH130" s="51"/>
      <c r="AI130" s="106" t="s">
        <v>407</v>
      </c>
      <c r="AJ130" s="106">
        <v>0</v>
      </c>
      <c r="AK130" s="105">
        <v>0</v>
      </c>
      <c r="AL130" s="105">
        <v>0</v>
      </c>
      <c r="AM130" s="51"/>
      <c r="AN130" s="51"/>
      <c r="AO130" s="50"/>
      <c r="AP130" s="49"/>
      <c r="AQ130" s="49"/>
      <c r="AR130" s="48"/>
      <c r="AS130" s="47"/>
      <c r="AT130" s="46">
        <f t="shared" si="12"/>
        <v>75860</v>
      </c>
      <c r="AU130" s="45">
        <v>0</v>
      </c>
      <c r="AV130" s="45">
        <v>0</v>
      </c>
      <c r="AW130" s="45">
        <v>0</v>
      </c>
      <c r="AX130" s="45">
        <v>0</v>
      </c>
      <c r="AY130" s="45">
        <v>0</v>
      </c>
      <c r="AZ130" s="45">
        <v>0</v>
      </c>
      <c r="BA130" s="45">
        <v>0</v>
      </c>
      <c r="BB130" s="45">
        <v>0</v>
      </c>
      <c r="BC130" s="45">
        <v>0</v>
      </c>
      <c r="BD130" s="44">
        <v>0</v>
      </c>
    </row>
    <row r="131" spans="1:57" ht="97.5" customHeight="1" x14ac:dyDescent="0.25">
      <c r="A131" s="213">
        <v>2025</v>
      </c>
      <c r="B131" s="214">
        <v>108</v>
      </c>
      <c r="C131" s="51"/>
      <c r="D131" s="104" t="s">
        <v>198</v>
      </c>
      <c r="E131" s="110" t="s">
        <v>545</v>
      </c>
      <c r="F131" s="110" t="s">
        <v>544</v>
      </c>
      <c r="G131" s="51"/>
      <c r="H131" s="220">
        <f t="shared" si="9"/>
        <v>108</v>
      </c>
      <c r="I131" s="106" t="s">
        <v>308</v>
      </c>
      <c r="J131" s="109" t="s">
        <v>353</v>
      </c>
      <c r="K131" s="115">
        <v>876</v>
      </c>
      <c r="L131" s="106" t="s">
        <v>354</v>
      </c>
      <c r="M131" s="115">
        <v>1</v>
      </c>
      <c r="N131" s="106">
        <v>34406000000</v>
      </c>
      <c r="O131" s="106" t="s">
        <v>355</v>
      </c>
      <c r="P131" s="126" t="s">
        <v>198</v>
      </c>
      <c r="Q131" s="106" t="s">
        <v>162</v>
      </c>
      <c r="R131" s="51"/>
      <c r="S131" s="106" t="s">
        <v>360</v>
      </c>
      <c r="T131" s="106"/>
      <c r="U131" s="135" t="s">
        <v>760</v>
      </c>
      <c r="V131" s="136" t="s">
        <v>803</v>
      </c>
      <c r="W131" s="123">
        <v>45777</v>
      </c>
      <c r="X131" s="123">
        <v>45778</v>
      </c>
      <c r="Y131" s="123">
        <v>46021</v>
      </c>
      <c r="Z131" s="137">
        <f>80706-13308-30-13000</f>
        <v>54368</v>
      </c>
      <c r="AA131" s="154" t="s">
        <v>44</v>
      </c>
      <c r="AB131" s="138">
        <f t="shared" si="11"/>
        <v>54368</v>
      </c>
      <c r="AC131" s="109" t="s">
        <v>44</v>
      </c>
      <c r="AD131" s="148" t="s">
        <v>376</v>
      </c>
      <c r="AE131" s="106" t="s">
        <v>377</v>
      </c>
      <c r="AF131" s="106" t="s">
        <v>392</v>
      </c>
      <c r="AG131" s="51"/>
      <c r="AH131" s="51"/>
      <c r="AI131" s="106" t="s">
        <v>407</v>
      </c>
      <c r="AJ131" s="106">
        <v>0</v>
      </c>
      <c r="AK131" s="105">
        <v>0</v>
      </c>
      <c r="AL131" s="105">
        <v>0</v>
      </c>
      <c r="AM131" s="51"/>
      <c r="AN131" s="51"/>
      <c r="AO131" s="50"/>
      <c r="AP131" s="49"/>
      <c r="AQ131" s="49"/>
      <c r="AR131" s="48"/>
      <c r="AS131" s="47"/>
      <c r="AT131" s="46">
        <f t="shared" si="12"/>
        <v>54368</v>
      </c>
      <c r="AU131" s="45">
        <v>0</v>
      </c>
      <c r="AV131" s="45">
        <v>0</v>
      </c>
      <c r="AW131" s="45">
        <v>0</v>
      </c>
      <c r="AX131" s="45">
        <v>0</v>
      </c>
      <c r="AY131" s="45">
        <v>0</v>
      </c>
      <c r="AZ131" s="45">
        <v>0</v>
      </c>
      <c r="BA131" s="45">
        <v>0</v>
      </c>
      <c r="BB131" s="45">
        <v>0</v>
      </c>
      <c r="BC131" s="45">
        <v>0</v>
      </c>
      <c r="BD131" s="44">
        <v>0</v>
      </c>
      <c r="BE131" s="236"/>
    </row>
    <row r="132" spans="1:57" ht="87" customHeight="1" x14ac:dyDescent="0.25">
      <c r="A132" s="213">
        <v>2025</v>
      </c>
      <c r="B132" s="214">
        <v>109</v>
      </c>
      <c r="C132" s="51"/>
      <c r="D132" s="104" t="s">
        <v>198</v>
      </c>
      <c r="E132" s="110" t="s">
        <v>251</v>
      </c>
      <c r="F132" s="106" t="s">
        <v>639</v>
      </c>
      <c r="G132" s="51"/>
      <c r="H132" s="220">
        <f t="shared" si="9"/>
        <v>109</v>
      </c>
      <c r="I132" s="106" t="s">
        <v>344</v>
      </c>
      <c r="J132" s="125" t="s">
        <v>357</v>
      </c>
      <c r="K132" s="115">
        <v>876</v>
      </c>
      <c r="L132" s="106" t="s">
        <v>354</v>
      </c>
      <c r="M132" s="115">
        <v>1</v>
      </c>
      <c r="N132" s="106">
        <v>34406000000</v>
      </c>
      <c r="O132" s="106" t="s">
        <v>355</v>
      </c>
      <c r="P132" s="126" t="s">
        <v>198</v>
      </c>
      <c r="Q132" s="106" t="s">
        <v>162</v>
      </c>
      <c r="R132" s="51"/>
      <c r="S132" s="106" t="s">
        <v>364</v>
      </c>
      <c r="T132" s="147"/>
      <c r="U132" s="135" t="s">
        <v>760</v>
      </c>
      <c r="V132" s="136" t="s">
        <v>761</v>
      </c>
      <c r="W132" s="123">
        <v>45777</v>
      </c>
      <c r="X132" s="123">
        <v>45778</v>
      </c>
      <c r="Y132" s="123">
        <v>46022</v>
      </c>
      <c r="Z132" s="137">
        <v>91200</v>
      </c>
      <c r="AA132" s="154" t="s">
        <v>44</v>
      </c>
      <c r="AB132" s="138">
        <f t="shared" si="11"/>
        <v>91200</v>
      </c>
      <c r="AC132" s="109" t="s">
        <v>44</v>
      </c>
      <c r="AD132" s="148">
        <v>2</v>
      </c>
      <c r="AE132" s="106" t="s">
        <v>388</v>
      </c>
      <c r="AF132" s="106" t="s">
        <v>375</v>
      </c>
      <c r="AG132" s="51"/>
      <c r="AH132" s="51"/>
      <c r="AI132" s="106" t="s">
        <v>415</v>
      </c>
      <c r="AJ132" s="106">
        <v>0</v>
      </c>
      <c r="AK132" s="105">
        <v>0</v>
      </c>
      <c r="AL132" s="105">
        <v>0</v>
      </c>
      <c r="AM132" s="51"/>
      <c r="AN132" s="51"/>
      <c r="AO132" s="50"/>
      <c r="AP132" s="49"/>
      <c r="AQ132" s="49"/>
      <c r="AR132" s="48"/>
      <c r="AS132" s="47"/>
      <c r="AT132" s="46">
        <f t="shared" si="12"/>
        <v>91200</v>
      </c>
      <c r="AU132" s="45">
        <v>0</v>
      </c>
      <c r="AV132" s="45">
        <v>0</v>
      </c>
      <c r="AW132" s="45">
        <v>0</v>
      </c>
      <c r="AX132" s="45">
        <v>0</v>
      </c>
      <c r="AY132" s="45">
        <v>0</v>
      </c>
      <c r="AZ132" s="45">
        <v>0</v>
      </c>
      <c r="BA132" s="45">
        <v>0</v>
      </c>
      <c r="BB132" s="45">
        <v>0</v>
      </c>
      <c r="BC132" s="45">
        <v>0</v>
      </c>
      <c r="BD132" s="44">
        <v>0</v>
      </c>
    </row>
    <row r="133" spans="1:57" ht="57.75" customHeight="1" x14ac:dyDescent="0.25">
      <c r="A133" s="213">
        <v>2025</v>
      </c>
      <c r="B133" s="214">
        <v>110</v>
      </c>
      <c r="C133" s="51"/>
      <c r="D133" s="104" t="s">
        <v>198</v>
      </c>
      <c r="E133" s="110" t="s">
        <v>763</v>
      </c>
      <c r="F133" s="110" t="s">
        <v>764</v>
      </c>
      <c r="G133" s="226"/>
      <c r="H133" s="220">
        <f t="shared" si="9"/>
        <v>110</v>
      </c>
      <c r="I133" s="106" t="s">
        <v>762</v>
      </c>
      <c r="J133" s="109" t="s">
        <v>353</v>
      </c>
      <c r="K133" s="115">
        <v>876</v>
      </c>
      <c r="L133" s="106" t="s">
        <v>354</v>
      </c>
      <c r="M133" s="115">
        <v>1</v>
      </c>
      <c r="N133" s="106">
        <v>34406000000</v>
      </c>
      <c r="O133" s="106" t="s">
        <v>355</v>
      </c>
      <c r="P133" s="126" t="s">
        <v>198</v>
      </c>
      <c r="Q133" s="106" t="s">
        <v>162</v>
      </c>
      <c r="R133" s="51"/>
      <c r="S133" s="106" t="s">
        <v>360</v>
      </c>
      <c r="T133" s="106"/>
      <c r="U133" s="135" t="s">
        <v>760</v>
      </c>
      <c r="V133" s="136" t="s">
        <v>761</v>
      </c>
      <c r="W133" s="123">
        <v>45777</v>
      </c>
      <c r="X133" s="123">
        <v>45778</v>
      </c>
      <c r="Y133" s="123">
        <v>45838</v>
      </c>
      <c r="Z133" s="137">
        <v>99500</v>
      </c>
      <c r="AA133" s="154" t="s">
        <v>44</v>
      </c>
      <c r="AB133" s="138">
        <f t="shared" si="11"/>
        <v>99500</v>
      </c>
      <c r="AC133" s="109" t="s">
        <v>44</v>
      </c>
      <c r="AD133" s="162" t="s">
        <v>376</v>
      </c>
      <c r="AE133" s="106" t="s">
        <v>377</v>
      </c>
      <c r="AF133" s="106" t="s">
        <v>373</v>
      </c>
      <c r="AG133" s="51"/>
      <c r="AH133" s="51"/>
      <c r="AI133" s="106" t="s">
        <v>407</v>
      </c>
      <c r="AJ133" s="106">
        <v>0</v>
      </c>
      <c r="AK133" s="105">
        <v>0</v>
      </c>
      <c r="AL133" s="105">
        <v>0</v>
      </c>
      <c r="AM133" s="51"/>
      <c r="AN133" s="51"/>
      <c r="AO133" s="50"/>
      <c r="AP133" s="49"/>
      <c r="AQ133" s="49"/>
      <c r="AR133" s="48"/>
      <c r="AS133" s="47"/>
      <c r="AT133" s="46">
        <f t="shared" si="12"/>
        <v>99500</v>
      </c>
      <c r="AU133" s="45">
        <v>0</v>
      </c>
      <c r="AV133" s="45">
        <v>0</v>
      </c>
      <c r="AW133" s="45">
        <v>0</v>
      </c>
      <c r="AX133" s="45">
        <v>0</v>
      </c>
      <c r="AY133" s="45">
        <v>0</v>
      </c>
      <c r="AZ133" s="45">
        <v>0</v>
      </c>
      <c r="BA133" s="45">
        <v>0</v>
      </c>
      <c r="BB133" s="45">
        <v>0</v>
      </c>
      <c r="BC133" s="45">
        <v>0</v>
      </c>
      <c r="BD133" s="44">
        <v>0</v>
      </c>
      <c r="BE133" s="249"/>
    </row>
    <row r="134" spans="1:57" ht="51" customHeight="1" x14ac:dyDescent="0.25">
      <c r="A134" s="213">
        <v>2025</v>
      </c>
      <c r="B134" s="214">
        <v>111</v>
      </c>
      <c r="C134" s="51"/>
      <c r="D134" s="104" t="s">
        <v>198</v>
      </c>
      <c r="E134" s="110" t="s">
        <v>230</v>
      </c>
      <c r="F134" s="117" t="s">
        <v>641</v>
      </c>
      <c r="G134" s="51"/>
      <c r="H134" s="220">
        <f t="shared" si="9"/>
        <v>111</v>
      </c>
      <c r="I134" s="106" t="s">
        <v>316</v>
      </c>
      <c r="J134" s="109" t="s">
        <v>353</v>
      </c>
      <c r="K134" s="115">
        <v>876</v>
      </c>
      <c r="L134" s="106" t="s">
        <v>354</v>
      </c>
      <c r="M134" s="115">
        <v>1</v>
      </c>
      <c r="N134" s="106">
        <v>34406000000</v>
      </c>
      <c r="O134" s="106" t="s">
        <v>355</v>
      </c>
      <c r="P134" s="126" t="s">
        <v>198</v>
      </c>
      <c r="Q134" s="228" t="s">
        <v>356</v>
      </c>
      <c r="R134" s="51"/>
      <c r="S134" s="261" t="s">
        <v>360</v>
      </c>
      <c r="T134" s="106" t="s">
        <v>368</v>
      </c>
      <c r="U134" s="135" t="s">
        <v>754</v>
      </c>
      <c r="V134" s="136" t="s">
        <v>761</v>
      </c>
      <c r="W134" s="123" t="s">
        <v>768</v>
      </c>
      <c r="X134" s="123">
        <v>45778</v>
      </c>
      <c r="Y134" s="123">
        <v>45900</v>
      </c>
      <c r="Z134" s="250">
        <v>330000</v>
      </c>
      <c r="AA134" s="154" t="s">
        <v>44</v>
      </c>
      <c r="AB134" s="138">
        <f t="shared" si="11"/>
        <v>330000</v>
      </c>
      <c r="AC134" s="109" t="s">
        <v>44</v>
      </c>
      <c r="AD134" s="134">
        <v>11</v>
      </c>
      <c r="AE134" s="134" t="s">
        <v>394</v>
      </c>
      <c r="AF134" s="106" t="s">
        <v>373</v>
      </c>
      <c r="AG134" s="51"/>
      <c r="AH134" s="51"/>
      <c r="AI134" s="106" t="s">
        <v>420</v>
      </c>
      <c r="AJ134" s="106">
        <v>0</v>
      </c>
      <c r="AK134" s="105">
        <v>0</v>
      </c>
      <c r="AL134" s="105">
        <v>0</v>
      </c>
      <c r="AM134" s="51"/>
      <c r="AN134" s="51"/>
      <c r="AO134" s="50"/>
      <c r="AP134" s="49"/>
      <c r="AQ134" s="49"/>
      <c r="AR134" s="48"/>
      <c r="AS134" s="47"/>
      <c r="AT134" s="46">
        <f t="shared" si="12"/>
        <v>330000</v>
      </c>
      <c r="AU134" s="45">
        <v>0</v>
      </c>
      <c r="AV134" s="45">
        <v>0</v>
      </c>
      <c r="AW134" s="45">
        <v>0</v>
      </c>
      <c r="AX134" s="45">
        <v>0</v>
      </c>
      <c r="AY134" s="45">
        <v>0</v>
      </c>
      <c r="AZ134" s="45">
        <v>0</v>
      </c>
      <c r="BA134" s="45">
        <v>0</v>
      </c>
      <c r="BB134" s="45">
        <v>0</v>
      </c>
      <c r="BC134" s="45">
        <v>0</v>
      </c>
      <c r="BD134" s="44">
        <v>0</v>
      </c>
    </row>
    <row r="135" spans="1:57" ht="51" customHeight="1" x14ac:dyDescent="0.25">
      <c r="A135" s="213">
        <v>2025</v>
      </c>
      <c r="B135" s="214">
        <v>112</v>
      </c>
      <c r="C135" s="51"/>
      <c r="D135" s="104" t="s">
        <v>198</v>
      </c>
      <c r="E135" s="110" t="s">
        <v>810</v>
      </c>
      <c r="F135" s="110" t="s">
        <v>809</v>
      </c>
      <c r="G135" s="226"/>
      <c r="H135" s="220">
        <v>0</v>
      </c>
      <c r="I135" s="106" t="s">
        <v>807</v>
      </c>
      <c r="J135" s="109" t="s">
        <v>353</v>
      </c>
      <c r="K135" s="267">
        <v>876</v>
      </c>
      <c r="L135" s="106" t="s">
        <v>354</v>
      </c>
      <c r="M135" s="115">
        <v>1</v>
      </c>
      <c r="N135" s="106">
        <v>34406000000</v>
      </c>
      <c r="O135" s="106" t="s">
        <v>355</v>
      </c>
      <c r="P135" s="126" t="s">
        <v>198</v>
      </c>
      <c r="Q135" s="106" t="s">
        <v>358</v>
      </c>
      <c r="R135" s="51"/>
      <c r="S135" s="261" t="s">
        <v>364</v>
      </c>
      <c r="T135" s="106"/>
      <c r="U135" s="135" t="s">
        <v>754</v>
      </c>
      <c r="V135" s="136" t="s">
        <v>808</v>
      </c>
      <c r="W135" s="123">
        <v>45808</v>
      </c>
      <c r="X135" s="123">
        <v>45809</v>
      </c>
      <c r="Y135" s="123">
        <v>45900</v>
      </c>
      <c r="Z135" s="272">
        <v>158580</v>
      </c>
      <c r="AA135" s="160" t="s">
        <v>44</v>
      </c>
      <c r="AB135" s="138">
        <f t="shared" si="11"/>
        <v>158580</v>
      </c>
      <c r="AC135" s="109" t="s">
        <v>44</v>
      </c>
      <c r="AD135" s="251" t="s">
        <v>376</v>
      </c>
      <c r="AE135" s="134" t="s">
        <v>377</v>
      </c>
      <c r="AF135" s="106" t="s">
        <v>373</v>
      </c>
      <c r="AG135" s="51"/>
      <c r="AH135" s="51"/>
      <c r="AI135" s="106" t="s">
        <v>407</v>
      </c>
      <c r="AJ135" s="106">
        <v>0</v>
      </c>
      <c r="AK135" s="105">
        <v>0</v>
      </c>
      <c r="AL135" s="105">
        <v>0</v>
      </c>
      <c r="AM135" s="51"/>
      <c r="AN135" s="51"/>
      <c r="AO135" s="50"/>
      <c r="AP135" s="49"/>
      <c r="AQ135" s="49"/>
      <c r="AR135" s="48"/>
      <c r="AS135" s="47"/>
      <c r="AT135" s="46">
        <f t="shared" si="12"/>
        <v>158580</v>
      </c>
      <c r="AU135" s="45">
        <v>0</v>
      </c>
      <c r="AV135" s="45">
        <v>0</v>
      </c>
      <c r="AW135" s="45">
        <v>0</v>
      </c>
      <c r="AX135" s="45">
        <v>0</v>
      </c>
      <c r="AY135" s="45">
        <v>0</v>
      </c>
      <c r="AZ135" s="45">
        <v>0</v>
      </c>
      <c r="BA135" s="45">
        <v>0</v>
      </c>
      <c r="BB135" s="45">
        <v>0</v>
      </c>
      <c r="BC135" s="45">
        <v>0</v>
      </c>
      <c r="BD135" s="44">
        <v>0</v>
      </c>
    </row>
    <row r="136" spans="1:57" ht="89.25" customHeight="1" x14ac:dyDescent="0.25">
      <c r="A136" s="213">
        <v>2025</v>
      </c>
      <c r="B136" s="214">
        <v>113</v>
      </c>
      <c r="C136" s="51"/>
      <c r="D136" s="104" t="s">
        <v>198</v>
      </c>
      <c r="E136" s="110" t="s">
        <v>259</v>
      </c>
      <c r="F136" s="110" t="s">
        <v>260</v>
      </c>
      <c r="G136" s="51"/>
      <c r="H136" s="220">
        <f t="shared" ref="H136:H151" si="13">+B136</f>
        <v>113</v>
      </c>
      <c r="I136" s="106" t="s">
        <v>352</v>
      </c>
      <c r="J136" s="109" t="s">
        <v>353</v>
      </c>
      <c r="K136" s="115">
        <v>876</v>
      </c>
      <c r="L136" s="106" t="s">
        <v>354</v>
      </c>
      <c r="M136" s="115">
        <v>1</v>
      </c>
      <c r="N136" s="106">
        <v>34406000000</v>
      </c>
      <c r="O136" s="106" t="s">
        <v>355</v>
      </c>
      <c r="P136" s="126" t="s">
        <v>198</v>
      </c>
      <c r="Q136" s="262" t="s">
        <v>358</v>
      </c>
      <c r="R136" s="51"/>
      <c r="S136" s="261" t="s">
        <v>364</v>
      </c>
      <c r="T136" s="106"/>
      <c r="U136" s="135" t="s">
        <v>754</v>
      </c>
      <c r="V136" s="123">
        <v>45798</v>
      </c>
      <c r="W136" s="123">
        <v>45828</v>
      </c>
      <c r="X136" s="123">
        <v>45829</v>
      </c>
      <c r="Y136" s="123">
        <v>45930</v>
      </c>
      <c r="Z136" s="137">
        <v>360000</v>
      </c>
      <c r="AA136" s="158" t="s">
        <v>44</v>
      </c>
      <c r="AB136" s="138">
        <f t="shared" si="11"/>
        <v>360000</v>
      </c>
      <c r="AC136" s="109" t="s">
        <v>44</v>
      </c>
      <c r="AD136" s="106">
        <v>11</v>
      </c>
      <c r="AE136" s="106" t="s">
        <v>394</v>
      </c>
      <c r="AF136" s="106" t="s">
        <v>373</v>
      </c>
      <c r="AG136" s="51"/>
      <c r="AH136" s="51"/>
      <c r="AI136" s="106" t="s">
        <v>420</v>
      </c>
      <c r="AJ136" s="106">
        <v>0</v>
      </c>
      <c r="AK136" s="105">
        <v>0</v>
      </c>
      <c r="AL136" s="105">
        <v>0</v>
      </c>
      <c r="AM136" s="51"/>
      <c r="AN136" s="51"/>
      <c r="AO136" s="50"/>
      <c r="AP136" s="49"/>
      <c r="AQ136" s="49"/>
      <c r="AR136" s="48"/>
      <c r="AS136" s="47"/>
      <c r="AT136" s="46">
        <f t="shared" si="12"/>
        <v>360000</v>
      </c>
      <c r="AU136" s="45">
        <v>0</v>
      </c>
      <c r="AV136" s="45">
        <v>0</v>
      </c>
      <c r="AW136" s="45">
        <v>0</v>
      </c>
      <c r="AX136" s="45">
        <v>0</v>
      </c>
      <c r="AY136" s="45">
        <v>0</v>
      </c>
      <c r="AZ136" s="45">
        <v>0</v>
      </c>
      <c r="BA136" s="45">
        <v>0</v>
      </c>
      <c r="BB136" s="45">
        <v>0</v>
      </c>
      <c r="BC136" s="45">
        <v>0</v>
      </c>
      <c r="BD136" s="44">
        <v>0</v>
      </c>
    </row>
    <row r="137" spans="1:57" ht="81" customHeight="1" x14ac:dyDescent="0.25">
      <c r="A137" s="213">
        <v>2025</v>
      </c>
      <c r="B137" s="214">
        <v>114</v>
      </c>
      <c r="C137" s="51"/>
      <c r="D137" s="104" t="s">
        <v>198</v>
      </c>
      <c r="E137" s="120" t="s">
        <v>540</v>
      </c>
      <c r="F137" s="110" t="s">
        <v>796</v>
      </c>
      <c r="G137" s="51"/>
      <c r="H137" s="220">
        <f t="shared" si="13"/>
        <v>114</v>
      </c>
      <c r="I137" s="106" t="s">
        <v>795</v>
      </c>
      <c r="J137" s="125" t="s">
        <v>357</v>
      </c>
      <c r="K137" s="115">
        <v>876</v>
      </c>
      <c r="L137" s="106" t="s">
        <v>354</v>
      </c>
      <c r="M137" s="115">
        <v>1</v>
      </c>
      <c r="N137" s="106">
        <v>34406000000</v>
      </c>
      <c r="O137" s="106" t="s">
        <v>355</v>
      </c>
      <c r="P137" s="126" t="s">
        <v>198</v>
      </c>
      <c r="Q137" s="208" t="s">
        <v>534</v>
      </c>
      <c r="R137" s="51"/>
      <c r="S137" s="261" t="s">
        <v>364</v>
      </c>
      <c r="T137" s="106"/>
      <c r="U137" s="135" t="s">
        <v>754</v>
      </c>
      <c r="V137" s="136" t="s">
        <v>794</v>
      </c>
      <c r="W137" s="123">
        <v>45818</v>
      </c>
      <c r="X137" s="123">
        <v>45839</v>
      </c>
      <c r="Y137" s="123">
        <v>46022</v>
      </c>
      <c r="Z137" s="137">
        <v>111530</v>
      </c>
      <c r="AA137" s="158" t="s">
        <v>44</v>
      </c>
      <c r="AB137" s="138">
        <f t="shared" si="11"/>
        <v>111530</v>
      </c>
      <c r="AC137" s="109" t="s">
        <v>44</v>
      </c>
      <c r="AD137" s="106">
        <v>2</v>
      </c>
      <c r="AE137" s="106" t="s">
        <v>388</v>
      </c>
      <c r="AF137" s="106" t="s">
        <v>375</v>
      </c>
      <c r="AG137" s="51"/>
      <c r="AH137" s="51"/>
      <c r="AI137" s="106" t="s">
        <v>415</v>
      </c>
      <c r="AJ137" s="147">
        <f>+Z137</f>
        <v>111530</v>
      </c>
      <c r="AK137" s="105">
        <v>0</v>
      </c>
      <c r="AL137" s="105">
        <v>0</v>
      </c>
      <c r="AM137" s="51"/>
      <c r="AN137" s="51"/>
      <c r="AO137" s="50"/>
      <c r="AP137" s="49"/>
      <c r="AQ137" s="49"/>
      <c r="AR137" s="48"/>
      <c r="AS137" s="47"/>
      <c r="AT137" s="46">
        <f t="shared" si="12"/>
        <v>111530</v>
      </c>
      <c r="AU137" s="45">
        <v>0</v>
      </c>
      <c r="AV137" s="45">
        <v>0</v>
      </c>
      <c r="AW137" s="45">
        <v>0</v>
      </c>
      <c r="AX137" s="45">
        <v>0</v>
      </c>
      <c r="AY137" s="45">
        <v>0</v>
      </c>
      <c r="AZ137" s="45">
        <v>0</v>
      </c>
      <c r="BA137" s="45">
        <v>0</v>
      </c>
      <c r="BB137" s="45">
        <v>0</v>
      </c>
      <c r="BC137" s="45">
        <v>0</v>
      </c>
      <c r="BD137" s="44">
        <v>0</v>
      </c>
    </row>
    <row r="138" spans="1:57" ht="86.25" customHeight="1" x14ac:dyDescent="0.25">
      <c r="A138" s="213">
        <v>2025</v>
      </c>
      <c r="B138" s="214">
        <v>115</v>
      </c>
      <c r="C138" s="51"/>
      <c r="D138" s="104" t="s">
        <v>198</v>
      </c>
      <c r="E138" s="110" t="s">
        <v>204</v>
      </c>
      <c r="F138" s="209" t="s">
        <v>205</v>
      </c>
      <c r="G138" s="51"/>
      <c r="H138" s="220">
        <f t="shared" si="13"/>
        <v>115</v>
      </c>
      <c r="I138" s="216" t="s">
        <v>282</v>
      </c>
      <c r="J138" s="125" t="s">
        <v>357</v>
      </c>
      <c r="K138" s="115">
        <v>876</v>
      </c>
      <c r="L138" s="106" t="s">
        <v>354</v>
      </c>
      <c r="M138" s="124">
        <v>1</v>
      </c>
      <c r="N138" s="105">
        <v>34406000000</v>
      </c>
      <c r="O138" s="105" t="s">
        <v>355</v>
      </c>
      <c r="P138" s="104" t="s">
        <v>198</v>
      </c>
      <c r="Q138" s="208" t="s">
        <v>534</v>
      </c>
      <c r="R138" s="51"/>
      <c r="S138" s="261" t="s">
        <v>364</v>
      </c>
      <c r="T138" s="134"/>
      <c r="U138" s="135" t="s">
        <v>754</v>
      </c>
      <c r="V138" s="136" t="s">
        <v>755</v>
      </c>
      <c r="W138" s="123">
        <v>45808</v>
      </c>
      <c r="X138" s="123">
        <v>45809</v>
      </c>
      <c r="Y138" s="123">
        <v>45838</v>
      </c>
      <c r="Z138" s="250">
        <v>179850</v>
      </c>
      <c r="AA138" s="152" t="s">
        <v>44</v>
      </c>
      <c r="AB138" s="138">
        <f t="shared" si="11"/>
        <v>179850</v>
      </c>
      <c r="AC138" s="113" t="s">
        <v>44</v>
      </c>
      <c r="AD138" s="253">
        <v>12</v>
      </c>
      <c r="AE138" s="253" t="s">
        <v>378</v>
      </c>
      <c r="AF138" s="105" t="s">
        <v>375</v>
      </c>
      <c r="AG138" s="51"/>
      <c r="AH138" s="51"/>
      <c r="AI138" s="105" t="s">
        <v>408</v>
      </c>
      <c r="AJ138" s="147">
        <f>+Z138</f>
        <v>179850</v>
      </c>
      <c r="AK138" s="105">
        <v>0</v>
      </c>
      <c r="AL138" s="105">
        <v>0</v>
      </c>
      <c r="AM138" s="51"/>
      <c r="AN138" s="51"/>
      <c r="AO138" s="50"/>
      <c r="AP138" s="49"/>
      <c r="AQ138" s="49"/>
      <c r="AR138" s="48"/>
      <c r="AS138" s="47"/>
      <c r="AT138" s="46">
        <f t="shared" si="12"/>
        <v>179850</v>
      </c>
      <c r="AU138" s="45">
        <v>0</v>
      </c>
      <c r="AV138" s="45">
        <v>0</v>
      </c>
      <c r="AW138" s="45">
        <v>0</v>
      </c>
      <c r="AX138" s="45">
        <v>0</v>
      </c>
      <c r="AY138" s="45">
        <v>0</v>
      </c>
      <c r="AZ138" s="45">
        <v>0</v>
      </c>
      <c r="BA138" s="45">
        <v>0</v>
      </c>
      <c r="BB138" s="45">
        <v>0</v>
      </c>
      <c r="BC138" s="45">
        <v>0</v>
      </c>
      <c r="BD138" s="44">
        <v>0</v>
      </c>
    </row>
    <row r="139" spans="1:57" ht="66" customHeight="1" x14ac:dyDescent="0.25">
      <c r="A139" s="213">
        <v>2025</v>
      </c>
      <c r="B139" s="214">
        <v>116</v>
      </c>
      <c r="C139" s="51"/>
      <c r="D139" s="104" t="s">
        <v>198</v>
      </c>
      <c r="E139" s="110" t="s">
        <v>259</v>
      </c>
      <c r="F139" s="110" t="s">
        <v>260</v>
      </c>
      <c r="G139" s="51"/>
      <c r="H139" s="220">
        <f t="shared" si="13"/>
        <v>116</v>
      </c>
      <c r="I139" s="106" t="s">
        <v>346</v>
      </c>
      <c r="J139" s="132" t="s">
        <v>353</v>
      </c>
      <c r="K139" s="133">
        <v>876</v>
      </c>
      <c r="L139" s="106" t="s">
        <v>354</v>
      </c>
      <c r="M139" s="133">
        <v>1</v>
      </c>
      <c r="N139" s="106">
        <v>34406000000</v>
      </c>
      <c r="O139" s="106" t="s">
        <v>355</v>
      </c>
      <c r="P139" s="126" t="s">
        <v>198</v>
      </c>
      <c r="Q139" s="106" t="s">
        <v>162</v>
      </c>
      <c r="R139" s="51"/>
      <c r="S139" s="106" t="s">
        <v>360</v>
      </c>
      <c r="T139" s="106"/>
      <c r="U139" s="135" t="s">
        <v>754</v>
      </c>
      <c r="V139" s="136" t="s">
        <v>761</v>
      </c>
      <c r="W139" s="123" t="s">
        <v>768</v>
      </c>
      <c r="X139" s="123">
        <v>45778</v>
      </c>
      <c r="Y139" s="123">
        <v>45900</v>
      </c>
      <c r="Z139" s="250">
        <v>90000</v>
      </c>
      <c r="AA139" s="160" t="s">
        <v>44</v>
      </c>
      <c r="AB139" s="138">
        <f t="shared" si="11"/>
        <v>90000</v>
      </c>
      <c r="AC139" s="160" t="s">
        <v>44</v>
      </c>
      <c r="AD139" s="106">
        <v>11</v>
      </c>
      <c r="AE139" s="106" t="s">
        <v>394</v>
      </c>
      <c r="AF139" s="106" t="s">
        <v>373</v>
      </c>
      <c r="AG139" s="51"/>
      <c r="AH139" s="51"/>
      <c r="AI139" s="106" t="s">
        <v>420</v>
      </c>
      <c r="AJ139" s="106">
        <v>0</v>
      </c>
      <c r="AK139" s="105">
        <v>0</v>
      </c>
      <c r="AL139" s="105">
        <v>0</v>
      </c>
      <c r="AM139" s="51"/>
      <c r="AN139" s="51"/>
      <c r="AO139" s="50"/>
      <c r="AP139" s="49"/>
      <c r="AQ139" s="49"/>
      <c r="AR139" s="48"/>
      <c r="AS139" s="47"/>
      <c r="AT139" s="46">
        <f t="shared" si="12"/>
        <v>90000</v>
      </c>
      <c r="AU139" s="45">
        <v>0</v>
      </c>
      <c r="AV139" s="45">
        <v>0</v>
      </c>
      <c r="AW139" s="45">
        <v>0</v>
      </c>
      <c r="AX139" s="45">
        <v>0</v>
      </c>
      <c r="AY139" s="45">
        <v>0</v>
      </c>
      <c r="AZ139" s="45">
        <v>0</v>
      </c>
      <c r="BA139" s="45">
        <v>0</v>
      </c>
      <c r="BB139" s="45">
        <v>0</v>
      </c>
      <c r="BC139" s="45">
        <v>0</v>
      </c>
      <c r="BD139" s="44">
        <v>0</v>
      </c>
      <c r="BE139" s="236"/>
    </row>
    <row r="140" spans="1:57" ht="67.5" customHeight="1" x14ac:dyDescent="0.25">
      <c r="A140" s="213">
        <v>2025</v>
      </c>
      <c r="B140" s="214">
        <v>117</v>
      </c>
      <c r="C140" s="51"/>
      <c r="D140" s="104" t="s">
        <v>198</v>
      </c>
      <c r="E140" s="120" t="s">
        <v>529</v>
      </c>
      <c r="F140" s="254" t="s">
        <v>530</v>
      </c>
      <c r="G140" s="51"/>
      <c r="H140" s="220">
        <f t="shared" si="13"/>
        <v>117</v>
      </c>
      <c r="I140" s="106" t="s">
        <v>551</v>
      </c>
      <c r="J140" s="125" t="s">
        <v>357</v>
      </c>
      <c r="K140" s="133">
        <v>876</v>
      </c>
      <c r="L140" s="106" t="s">
        <v>354</v>
      </c>
      <c r="M140" s="133">
        <v>1</v>
      </c>
      <c r="N140" s="106">
        <v>34406000000</v>
      </c>
      <c r="O140" s="106" t="s">
        <v>355</v>
      </c>
      <c r="P140" s="126" t="s">
        <v>198</v>
      </c>
      <c r="Q140" s="208" t="s">
        <v>534</v>
      </c>
      <c r="R140" s="51"/>
      <c r="S140" s="261" t="s">
        <v>364</v>
      </c>
      <c r="T140" s="106"/>
      <c r="U140" s="144" t="s">
        <v>773</v>
      </c>
      <c r="V140" s="145" t="s">
        <v>753</v>
      </c>
      <c r="W140" s="146">
        <v>45838</v>
      </c>
      <c r="X140" s="146">
        <v>45839</v>
      </c>
      <c r="Y140" s="146">
        <v>46022</v>
      </c>
      <c r="Z140" s="250">
        <v>241900</v>
      </c>
      <c r="AA140" s="154" t="s">
        <v>44</v>
      </c>
      <c r="AB140" s="138">
        <f t="shared" si="11"/>
        <v>241900</v>
      </c>
      <c r="AC140" s="160" t="s">
        <v>44</v>
      </c>
      <c r="AD140" s="106">
        <v>2</v>
      </c>
      <c r="AE140" s="106" t="s">
        <v>402</v>
      </c>
      <c r="AF140" s="106" t="s">
        <v>375</v>
      </c>
      <c r="AG140" s="51"/>
      <c r="AH140" s="51"/>
      <c r="AI140" s="106" t="s">
        <v>428</v>
      </c>
      <c r="AJ140" s="147">
        <f>+AB140</f>
        <v>241900</v>
      </c>
      <c r="AK140" s="105">
        <v>0</v>
      </c>
      <c r="AL140" s="105">
        <v>0</v>
      </c>
      <c r="AM140" s="51"/>
      <c r="AN140" s="51"/>
      <c r="AO140" s="50"/>
      <c r="AP140" s="49"/>
      <c r="AQ140" s="49"/>
      <c r="AR140" s="48"/>
      <c r="AS140" s="47"/>
      <c r="AT140" s="46">
        <f t="shared" si="12"/>
        <v>241900</v>
      </c>
      <c r="AU140" s="45">
        <v>0</v>
      </c>
      <c r="AV140" s="45">
        <v>0</v>
      </c>
      <c r="AW140" s="45">
        <v>0</v>
      </c>
      <c r="AX140" s="45">
        <v>0</v>
      </c>
      <c r="AY140" s="45">
        <v>0</v>
      </c>
      <c r="AZ140" s="45">
        <v>0</v>
      </c>
      <c r="BA140" s="45">
        <v>0</v>
      </c>
      <c r="BB140" s="45">
        <v>0</v>
      </c>
      <c r="BC140" s="45">
        <v>0</v>
      </c>
      <c r="BD140" s="44">
        <v>0</v>
      </c>
    </row>
    <row r="141" spans="1:57" ht="63" customHeight="1" x14ac:dyDescent="0.25">
      <c r="A141" s="213">
        <v>2025</v>
      </c>
      <c r="B141" s="214">
        <v>118</v>
      </c>
      <c r="C141" s="51"/>
      <c r="D141" s="104" t="s">
        <v>198</v>
      </c>
      <c r="E141" s="119" t="s">
        <v>211</v>
      </c>
      <c r="F141" s="119" t="s">
        <v>633</v>
      </c>
      <c r="G141" s="51"/>
      <c r="H141" s="220">
        <f t="shared" si="13"/>
        <v>118</v>
      </c>
      <c r="I141" s="106" t="s">
        <v>772</v>
      </c>
      <c r="J141" s="125" t="s">
        <v>353</v>
      </c>
      <c r="K141" s="133">
        <v>876</v>
      </c>
      <c r="L141" s="106" t="s">
        <v>354</v>
      </c>
      <c r="M141" s="133">
        <v>1</v>
      </c>
      <c r="N141" s="106">
        <v>34406000000</v>
      </c>
      <c r="O141" s="106" t="s">
        <v>355</v>
      </c>
      <c r="P141" s="126" t="s">
        <v>198</v>
      </c>
      <c r="Q141" s="106" t="s">
        <v>162</v>
      </c>
      <c r="R141" s="51"/>
      <c r="S141" s="106" t="s">
        <v>360</v>
      </c>
      <c r="T141" s="147"/>
      <c r="U141" s="135" t="s">
        <v>773</v>
      </c>
      <c r="V141" s="136" t="s">
        <v>774</v>
      </c>
      <c r="W141" s="123">
        <v>45838</v>
      </c>
      <c r="X141" s="123">
        <v>45839</v>
      </c>
      <c r="Y141" s="123">
        <v>46022</v>
      </c>
      <c r="Z141" s="250">
        <v>44000</v>
      </c>
      <c r="AA141" s="154" t="s">
        <v>44</v>
      </c>
      <c r="AB141" s="138">
        <f t="shared" si="11"/>
        <v>44000</v>
      </c>
      <c r="AC141" s="160" t="s">
        <v>44</v>
      </c>
      <c r="AD141" s="106">
        <v>12</v>
      </c>
      <c r="AE141" s="106" t="s">
        <v>385</v>
      </c>
      <c r="AF141" s="106" t="s">
        <v>392</v>
      </c>
      <c r="AG141" s="51"/>
      <c r="AH141" s="51"/>
      <c r="AI141" s="106" t="s">
        <v>412</v>
      </c>
      <c r="AJ141" s="106">
        <v>0</v>
      </c>
      <c r="AK141" s="105">
        <v>0</v>
      </c>
      <c r="AL141" s="105">
        <v>0</v>
      </c>
      <c r="AM141" s="51"/>
      <c r="AN141" s="51"/>
      <c r="AO141" s="50"/>
      <c r="AP141" s="49"/>
      <c r="AQ141" s="49"/>
      <c r="AR141" s="48"/>
      <c r="AS141" s="47"/>
      <c r="AT141" s="46">
        <f t="shared" si="12"/>
        <v>44000</v>
      </c>
      <c r="AU141" s="45">
        <v>0</v>
      </c>
      <c r="AV141" s="45">
        <v>0</v>
      </c>
      <c r="AW141" s="45">
        <v>0</v>
      </c>
      <c r="AX141" s="45">
        <v>0</v>
      </c>
      <c r="AY141" s="45">
        <v>0</v>
      </c>
      <c r="AZ141" s="45">
        <v>0</v>
      </c>
      <c r="BA141" s="45">
        <v>0</v>
      </c>
      <c r="BB141" s="45">
        <v>0</v>
      </c>
      <c r="BC141" s="45">
        <v>0</v>
      </c>
      <c r="BD141" s="44">
        <v>0</v>
      </c>
    </row>
    <row r="142" spans="1:57" ht="66.75" customHeight="1" x14ac:dyDescent="0.25">
      <c r="A142" s="213">
        <v>2025</v>
      </c>
      <c r="B142" s="214">
        <v>119</v>
      </c>
      <c r="C142" s="51"/>
      <c r="D142" s="104" t="s">
        <v>198</v>
      </c>
      <c r="E142" s="110" t="s">
        <v>720</v>
      </c>
      <c r="F142" s="119" t="s">
        <v>721</v>
      </c>
      <c r="G142" s="51"/>
      <c r="H142" s="220">
        <f t="shared" si="13"/>
        <v>119</v>
      </c>
      <c r="I142" s="106" t="s">
        <v>722</v>
      </c>
      <c r="J142" s="109" t="s">
        <v>353</v>
      </c>
      <c r="K142" s="133">
        <v>876</v>
      </c>
      <c r="L142" s="106" t="s">
        <v>354</v>
      </c>
      <c r="M142" s="133">
        <v>1</v>
      </c>
      <c r="N142" s="106">
        <v>34406000000</v>
      </c>
      <c r="O142" s="106" t="s">
        <v>355</v>
      </c>
      <c r="P142" s="126" t="s">
        <v>198</v>
      </c>
      <c r="Q142" s="106" t="s">
        <v>162</v>
      </c>
      <c r="R142" s="51"/>
      <c r="S142" s="106" t="s">
        <v>360</v>
      </c>
      <c r="T142" s="106"/>
      <c r="U142" s="135" t="s">
        <v>765</v>
      </c>
      <c r="V142" s="123">
        <v>45821</v>
      </c>
      <c r="W142" s="123">
        <v>45833</v>
      </c>
      <c r="X142" s="123">
        <v>45834</v>
      </c>
      <c r="Y142" s="123">
        <v>46022</v>
      </c>
      <c r="Z142" s="250">
        <v>28000</v>
      </c>
      <c r="AA142" s="154" t="s">
        <v>44</v>
      </c>
      <c r="AB142" s="138">
        <f t="shared" si="11"/>
        <v>28000</v>
      </c>
      <c r="AC142" s="160" t="s">
        <v>44</v>
      </c>
      <c r="AD142" s="106">
        <v>14</v>
      </c>
      <c r="AE142" s="106" t="s">
        <v>399</v>
      </c>
      <c r="AF142" s="106" t="s">
        <v>392</v>
      </c>
      <c r="AG142" s="51"/>
      <c r="AH142" s="51"/>
      <c r="AI142" s="106" t="s">
        <v>425</v>
      </c>
      <c r="AJ142" s="106">
        <v>0</v>
      </c>
      <c r="AK142" s="105">
        <v>0</v>
      </c>
      <c r="AL142" s="105">
        <v>0</v>
      </c>
      <c r="AM142" s="51"/>
      <c r="AN142" s="51"/>
      <c r="AO142" s="50"/>
      <c r="AP142" s="49"/>
      <c r="AQ142" s="49"/>
      <c r="AR142" s="48"/>
      <c r="AS142" s="47"/>
      <c r="AT142" s="46">
        <f t="shared" si="12"/>
        <v>28000</v>
      </c>
      <c r="AU142" s="45">
        <v>0</v>
      </c>
      <c r="AV142" s="45">
        <v>0</v>
      </c>
      <c r="AW142" s="45">
        <v>0</v>
      </c>
      <c r="AX142" s="45">
        <v>0</v>
      </c>
      <c r="AY142" s="45">
        <v>0</v>
      </c>
      <c r="AZ142" s="45">
        <v>0</v>
      </c>
      <c r="BA142" s="45">
        <v>0</v>
      </c>
      <c r="BB142" s="45">
        <v>0</v>
      </c>
      <c r="BC142" s="45">
        <v>0</v>
      </c>
      <c r="BD142" s="44">
        <v>0</v>
      </c>
    </row>
    <row r="143" spans="1:57" ht="59.25" customHeight="1" x14ac:dyDescent="0.25">
      <c r="A143" s="213">
        <v>2025</v>
      </c>
      <c r="B143" s="214">
        <v>120</v>
      </c>
      <c r="C143" s="51"/>
      <c r="D143" s="104" t="s">
        <v>198</v>
      </c>
      <c r="E143" s="110" t="s">
        <v>720</v>
      </c>
      <c r="F143" s="119" t="s">
        <v>721</v>
      </c>
      <c r="G143" s="51"/>
      <c r="H143" s="220">
        <f t="shared" si="13"/>
        <v>120</v>
      </c>
      <c r="I143" s="106" t="s">
        <v>846</v>
      </c>
      <c r="J143" s="109" t="s">
        <v>353</v>
      </c>
      <c r="K143" s="133">
        <v>876</v>
      </c>
      <c r="L143" s="106" t="s">
        <v>354</v>
      </c>
      <c r="M143" s="133">
        <v>1</v>
      </c>
      <c r="N143" s="106">
        <v>34406000000</v>
      </c>
      <c r="O143" s="106" t="s">
        <v>355</v>
      </c>
      <c r="P143" s="126" t="s">
        <v>198</v>
      </c>
      <c r="Q143" s="106" t="s">
        <v>162</v>
      </c>
      <c r="R143" s="51"/>
      <c r="S143" s="106" t="s">
        <v>360</v>
      </c>
      <c r="T143" s="106"/>
      <c r="U143" s="135" t="s">
        <v>765</v>
      </c>
      <c r="V143" s="123">
        <v>45821</v>
      </c>
      <c r="W143" s="123">
        <v>45833</v>
      </c>
      <c r="X143" s="123">
        <v>45834</v>
      </c>
      <c r="Y143" s="123">
        <v>46021</v>
      </c>
      <c r="Z143" s="250">
        <v>28000</v>
      </c>
      <c r="AA143" s="154" t="s">
        <v>44</v>
      </c>
      <c r="AB143" s="138">
        <f t="shared" si="11"/>
        <v>28000</v>
      </c>
      <c r="AC143" s="160" t="s">
        <v>44</v>
      </c>
      <c r="AD143" s="106">
        <v>14</v>
      </c>
      <c r="AE143" s="106" t="s">
        <v>399</v>
      </c>
      <c r="AF143" s="106" t="s">
        <v>392</v>
      </c>
      <c r="AG143" s="51"/>
      <c r="AH143" s="51"/>
      <c r="AI143" s="106" t="s">
        <v>425</v>
      </c>
      <c r="AJ143" s="106">
        <v>0</v>
      </c>
      <c r="AK143" s="105">
        <v>0</v>
      </c>
      <c r="AL143" s="105">
        <v>0</v>
      </c>
      <c r="AM143" s="51"/>
      <c r="AN143" s="51"/>
      <c r="AO143" s="50"/>
      <c r="AP143" s="49"/>
      <c r="AQ143" s="49"/>
      <c r="AR143" s="48"/>
      <c r="AS143" s="47"/>
      <c r="AT143" s="46">
        <f t="shared" si="12"/>
        <v>28000</v>
      </c>
      <c r="AU143" s="45">
        <v>0</v>
      </c>
      <c r="AV143" s="45">
        <v>0</v>
      </c>
      <c r="AW143" s="45">
        <v>0</v>
      </c>
      <c r="AX143" s="45">
        <v>0</v>
      </c>
      <c r="AY143" s="45">
        <v>0</v>
      </c>
      <c r="AZ143" s="45">
        <v>0</v>
      </c>
      <c r="BA143" s="45">
        <v>0</v>
      </c>
      <c r="BB143" s="45">
        <v>0</v>
      </c>
      <c r="BC143" s="45">
        <v>0</v>
      </c>
      <c r="BD143" s="44">
        <v>0</v>
      </c>
    </row>
    <row r="144" spans="1:57" ht="53.25" customHeight="1" x14ac:dyDescent="0.25">
      <c r="A144" s="213">
        <v>2025</v>
      </c>
      <c r="B144" s="214">
        <v>121</v>
      </c>
      <c r="C144" s="51"/>
      <c r="D144" s="104" t="s">
        <v>198</v>
      </c>
      <c r="E144" s="110" t="s">
        <v>647</v>
      </c>
      <c r="F144" s="119" t="s">
        <v>646</v>
      </c>
      <c r="G144" s="51"/>
      <c r="H144" s="220">
        <f t="shared" si="13"/>
        <v>121</v>
      </c>
      <c r="I144" s="106" t="s">
        <v>580</v>
      </c>
      <c r="J144" s="109" t="s">
        <v>353</v>
      </c>
      <c r="K144" s="133">
        <v>876</v>
      </c>
      <c r="L144" s="106" t="s">
        <v>354</v>
      </c>
      <c r="M144" s="133">
        <v>1</v>
      </c>
      <c r="N144" s="106">
        <v>34406000000</v>
      </c>
      <c r="O144" s="106" t="s">
        <v>355</v>
      </c>
      <c r="P144" s="126" t="s">
        <v>198</v>
      </c>
      <c r="Q144" s="106" t="s">
        <v>162</v>
      </c>
      <c r="R144" s="51"/>
      <c r="S144" s="106" t="s">
        <v>360</v>
      </c>
      <c r="T144" s="106"/>
      <c r="U144" s="135" t="s">
        <v>765</v>
      </c>
      <c r="V144" s="136" t="s">
        <v>766</v>
      </c>
      <c r="W144" s="123">
        <v>45869</v>
      </c>
      <c r="X144" s="123">
        <v>45870</v>
      </c>
      <c r="Y144" s="123">
        <v>45960</v>
      </c>
      <c r="Z144" s="250">
        <v>99000</v>
      </c>
      <c r="AA144" s="154" t="s">
        <v>44</v>
      </c>
      <c r="AB144" s="138">
        <f t="shared" si="11"/>
        <v>99000</v>
      </c>
      <c r="AC144" s="160" t="s">
        <v>44</v>
      </c>
      <c r="AD144" s="106">
        <v>14</v>
      </c>
      <c r="AE144" s="106" t="s">
        <v>384</v>
      </c>
      <c r="AF144" s="106" t="s">
        <v>373</v>
      </c>
      <c r="AG144" s="51"/>
      <c r="AH144" s="51"/>
      <c r="AI144" s="106" t="s">
        <v>427</v>
      </c>
      <c r="AJ144" s="106">
        <v>0</v>
      </c>
      <c r="AK144" s="105">
        <v>0</v>
      </c>
      <c r="AL144" s="105">
        <v>0</v>
      </c>
      <c r="AM144" s="51"/>
      <c r="AN144" s="51"/>
      <c r="AO144" s="50"/>
      <c r="AP144" s="49"/>
      <c r="AQ144" s="49"/>
      <c r="AR144" s="48"/>
      <c r="AS144" s="47"/>
      <c r="AT144" s="46">
        <f t="shared" si="12"/>
        <v>99000</v>
      </c>
      <c r="AU144" s="45">
        <v>0</v>
      </c>
      <c r="AV144" s="45">
        <v>0</v>
      </c>
      <c r="AW144" s="45">
        <v>0</v>
      </c>
      <c r="AX144" s="45">
        <v>0</v>
      </c>
      <c r="AY144" s="45">
        <v>0</v>
      </c>
      <c r="AZ144" s="45">
        <v>0</v>
      </c>
      <c r="BA144" s="45">
        <v>0</v>
      </c>
      <c r="BB144" s="45">
        <v>0</v>
      </c>
      <c r="BC144" s="45">
        <v>0</v>
      </c>
      <c r="BD144" s="44">
        <v>0</v>
      </c>
    </row>
    <row r="145" spans="1:57" ht="66" customHeight="1" x14ac:dyDescent="0.25">
      <c r="A145" s="213">
        <v>2025</v>
      </c>
      <c r="B145" s="214">
        <v>122</v>
      </c>
      <c r="C145" s="51"/>
      <c r="D145" s="104" t="s">
        <v>198</v>
      </c>
      <c r="E145" s="119" t="s">
        <v>586</v>
      </c>
      <c r="F145" s="110" t="s">
        <v>585</v>
      </c>
      <c r="G145" s="51"/>
      <c r="H145" s="220">
        <f t="shared" si="13"/>
        <v>122</v>
      </c>
      <c r="I145" s="108" t="s">
        <v>562</v>
      </c>
      <c r="J145" s="133" t="s">
        <v>353</v>
      </c>
      <c r="K145" s="133">
        <v>876</v>
      </c>
      <c r="L145" s="108" t="s">
        <v>354</v>
      </c>
      <c r="M145" s="133">
        <v>1</v>
      </c>
      <c r="N145" s="108">
        <v>34406000000</v>
      </c>
      <c r="O145" s="108" t="s">
        <v>355</v>
      </c>
      <c r="P145" s="130" t="s">
        <v>198</v>
      </c>
      <c r="Q145" s="108" t="s">
        <v>356</v>
      </c>
      <c r="R145" s="51"/>
      <c r="S145" s="108" t="s">
        <v>360</v>
      </c>
      <c r="T145" s="119" t="s">
        <v>782</v>
      </c>
      <c r="U145" s="135" t="s">
        <v>781</v>
      </c>
      <c r="V145" s="123">
        <v>45869</v>
      </c>
      <c r="W145" s="123">
        <v>45869</v>
      </c>
      <c r="X145" s="123">
        <v>45870</v>
      </c>
      <c r="Y145" s="123">
        <v>46203</v>
      </c>
      <c r="Z145" s="255">
        <v>200000</v>
      </c>
      <c r="AA145" s="157" t="s">
        <v>44</v>
      </c>
      <c r="AB145" s="138">
        <f t="shared" si="11"/>
        <v>200000</v>
      </c>
      <c r="AC145" s="231" t="s">
        <v>44</v>
      </c>
      <c r="AD145" s="108">
        <v>12</v>
      </c>
      <c r="AE145" s="108" t="s">
        <v>485</v>
      </c>
      <c r="AF145" s="108" t="s">
        <v>373</v>
      </c>
      <c r="AG145" s="51"/>
      <c r="AH145" s="51"/>
      <c r="AI145" s="108" t="s">
        <v>502</v>
      </c>
      <c r="AJ145" s="106">
        <v>0</v>
      </c>
      <c r="AK145" s="105">
        <v>0</v>
      </c>
      <c r="AL145" s="105">
        <v>0</v>
      </c>
      <c r="AM145" s="51"/>
      <c r="AN145" s="51"/>
      <c r="AO145" s="50"/>
      <c r="AP145" s="49"/>
      <c r="AQ145" s="49"/>
      <c r="AR145" s="48"/>
      <c r="AS145" s="47"/>
      <c r="AT145" s="46">
        <f t="shared" si="12"/>
        <v>200000</v>
      </c>
      <c r="AU145" s="45">
        <v>0</v>
      </c>
      <c r="AV145" s="45">
        <v>0</v>
      </c>
      <c r="AW145" s="45">
        <v>0</v>
      </c>
      <c r="AX145" s="45">
        <v>0</v>
      </c>
      <c r="AY145" s="45">
        <v>0</v>
      </c>
      <c r="AZ145" s="45">
        <v>0</v>
      </c>
      <c r="BA145" s="45">
        <v>0</v>
      </c>
      <c r="BB145" s="45">
        <v>0</v>
      </c>
      <c r="BC145" s="45">
        <v>0</v>
      </c>
      <c r="BD145" s="44">
        <f>+AB145</f>
        <v>200000</v>
      </c>
      <c r="BE145" s="246" t="s">
        <v>509</v>
      </c>
    </row>
    <row r="146" spans="1:57" ht="79.5" customHeight="1" x14ac:dyDescent="0.25">
      <c r="A146" s="213">
        <v>2025</v>
      </c>
      <c r="B146" s="214">
        <v>123</v>
      </c>
      <c r="C146" s="51"/>
      <c r="D146" s="104" t="s">
        <v>198</v>
      </c>
      <c r="E146" s="119" t="s">
        <v>586</v>
      </c>
      <c r="F146" s="110" t="s">
        <v>585</v>
      </c>
      <c r="G146" s="51"/>
      <c r="H146" s="220">
        <f t="shared" si="13"/>
        <v>123</v>
      </c>
      <c r="I146" s="108" t="s">
        <v>563</v>
      </c>
      <c r="J146" s="115" t="s">
        <v>353</v>
      </c>
      <c r="K146" s="133">
        <v>876</v>
      </c>
      <c r="L146" s="108" t="s">
        <v>354</v>
      </c>
      <c r="M146" s="133">
        <v>1</v>
      </c>
      <c r="N146" s="108">
        <v>34406000000</v>
      </c>
      <c r="O146" s="108" t="s">
        <v>355</v>
      </c>
      <c r="P146" s="130" t="s">
        <v>198</v>
      </c>
      <c r="Q146" s="108" t="s">
        <v>356</v>
      </c>
      <c r="R146" s="51"/>
      <c r="S146" s="108" t="s">
        <v>360</v>
      </c>
      <c r="T146" s="119" t="s">
        <v>783</v>
      </c>
      <c r="U146" s="135" t="s">
        <v>781</v>
      </c>
      <c r="V146" s="123">
        <v>45869</v>
      </c>
      <c r="W146" s="123">
        <v>45869</v>
      </c>
      <c r="X146" s="123">
        <v>45870</v>
      </c>
      <c r="Y146" s="123">
        <v>46203</v>
      </c>
      <c r="Z146" s="255">
        <v>200000</v>
      </c>
      <c r="AA146" s="157" t="s">
        <v>44</v>
      </c>
      <c r="AB146" s="138">
        <f t="shared" si="11"/>
        <v>200000</v>
      </c>
      <c r="AC146" s="231" t="s">
        <v>44</v>
      </c>
      <c r="AD146" s="108">
        <v>12</v>
      </c>
      <c r="AE146" s="108" t="s">
        <v>485</v>
      </c>
      <c r="AF146" s="108" t="s">
        <v>373</v>
      </c>
      <c r="AG146" s="51"/>
      <c r="AH146" s="51"/>
      <c r="AI146" s="108" t="s">
        <v>502</v>
      </c>
      <c r="AJ146" s="106">
        <v>0</v>
      </c>
      <c r="AK146" s="105">
        <v>0</v>
      </c>
      <c r="AL146" s="105">
        <v>0</v>
      </c>
      <c r="AM146" s="51"/>
      <c r="AN146" s="51"/>
      <c r="AO146" s="50"/>
      <c r="AP146" s="49"/>
      <c r="AQ146" s="49"/>
      <c r="AR146" s="48"/>
      <c r="AS146" s="47"/>
      <c r="AT146" s="46">
        <f t="shared" si="12"/>
        <v>200000</v>
      </c>
      <c r="AU146" s="45">
        <v>0</v>
      </c>
      <c r="AV146" s="45">
        <v>0</v>
      </c>
      <c r="AW146" s="45">
        <v>0</v>
      </c>
      <c r="AX146" s="45">
        <v>0</v>
      </c>
      <c r="AY146" s="45">
        <v>0</v>
      </c>
      <c r="AZ146" s="45">
        <v>0</v>
      </c>
      <c r="BA146" s="45">
        <v>0</v>
      </c>
      <c r="BB146" s="45">
        <v>0</v>
      </c>
      <c r="BC146" s="45">
        <v>0</v>
      </c>
      <c r="BD146" s="44">
        <f>+AB146</f>
        <v>200000</v>
      </c>
      <c r="BE146" s="265" t="s">
        <v>509</v>
      </c>
    </row>
    <row r="147" spans="1:57" ht="67.5" customHeight="1" x14ac:dyDescent="0.25">
      <c r="A147" s="213">
        <v>2025</v>
      </c>
      <c r="B147" s="214">
        <v>124</v>
      </c>
      <c r="C147" s="51"/>
      <c r="D147" s="104" t="s">
        <v>198</v>
      </c>
      <c r="E147" s="110" t="s">
        <v>251</v>
      </c>
      <c r="F147" s="110" t="s">
        <v>719</v>
      </c>
      <c r="G147" s="51"/>
      <c r="H147" s="220">
        <f t="shared" si="13"/>
        <v>124</v>
      </c>
      <c r="I147" s="106" t="s">
        <v>348</v>
      </c>
      <c r="J147" s="125" t="s">
        <v>357</v>
      </c>
      <c r="K147" s="133">
        <v>876</v>
      </c>
      <c r="L147" s="106" t="s">
        <v>354</v>
      </c>
      <c r="M147" s="133">
        <v>1</v>
      </c>
      <c r="N147" s="106">
        <v>34406000000</v>
      </c>
      <c r="O147" s="106" t="s">
        <v>355</v>
      </c>
      <c r="P147" s="126" t="s">
        <v>198</v>
      </c>
      <c r="Q147" s="106" t="s">
        <v>162</v>
      </c>
      <c r="R147" s="51"/>
      <c r="S147" s="106" t="s">
        <v>364</v>
      </c>
      <c r="T147" s="147"/>
      <c r="U147" s="135" t="s">
        <v>781</v>
      </c>
      <c r="V147" s="136" t="s">
        <v>791</v>
      </c>
      <c r="W147" s="123">
        <v>45900</v>
      </c>
      <c r="X147" s="123">
        <v>45901</v>
      </c>
      <c r="Y147" s="123">
        <v>46022</v>
      </c>
      <c r="Z147" s="250">
        <v>92700</v>
      </c>
      <c r="AA147" s="154" t="s">
        <v>44</v>
      </c>
      <c r="AB147" s="138">
        <f t="shared" si="11"/>
        <v>92700</v>
      </c>
      <c r="AC147" s="160" t="s">
        <v>44</v>
      </c>
      <c r="AD147" s="148">
        <v>2</v>
      </c>
      <c r="AE147" s="106" t="s">
        <v>388</v>
      </c>
      <c r="AF147" s="106" t="s">
        <v>375</v>
      </c>
      <c r="AG147" s="51"/>
      <c r="AH147" s="51"/>
      <c r="AI147" s="106" t="s">
        <v>415</v>
      </c>
      <c r="AJ147" s="105">
        <v>0</v>
      </c>
      <c r="AK147" s="105">
        <v>0</v>
      </c>
      <c r="AL147" s="105">
        <v>0</v>
      </c>
      <c r="AM147" s="51"/>
      <c r="AN147" s="51"/>
      <c r="AO147" s="50"/>
      <c r="AP147" s="49"/>
      <c r="AQ147" s="49"/>
      <c r="AR147" s="48"/>
      <c r="AS147" s="47"/>
      <c r="AT147" s="46">
        <f t="shared" si="12"/>
        <v>92700</v>
      </c>
      <c r="AU147" s="45">
        <v>0</v>
      </c>
      <c r="AV147" s="45">
        <v>0</v>
      </c>
      <c r="AW147" s="45">
        <v>0</v>
      </c>
      <c r="AX147" s="45">
        <v>0</v>
      </c>
      <c r="AY147" s="45">
        <v>0</v>
      </c>
      <c r="AZ147" s="45">
        <v>0</v>
      </c>
      <c r="BA147" s="45">
        <v>0</v>
      </c>
      <c r="BB147" s="45">
        <v>0</v>
      </c>
      <c r="BC147" s="45">
        <v>0</v>
      </c>
      <c r="BD147" s="44">
        <v>0</v>
      </c>
    </row>
    <row r="148" spans="1:57" s="207" customFormat="1" ht="64.5" customHeight="1" x14ac:dyDescent="0.25">
      <c r="A148" s="213">
        <v>2025</v>
      </c>
      <c r="B148" s="214">
        <v>125</v>
      </c>
      <c r="C148" s="51"/>
      <c r="D148" s="104" t="s">
        <v>198</v>
      </c>
      <c r="E148" s="120" t="s">
        <v>745</v>
      </c>
      <c r="F148" s="120" t="s">
        <v>746</v>
      </c>
      <c r="G148" s="51"/>
      <c r="H148" s="220">
        <f t="shared" si="13"/>
        <v>125</v>
      </c>
      <c r="I148" s="106" t="s">
        <v>747</v>
      </c>
      <c r="J148" s="109" t="s">
        <v>357</v>
      </c>
      <c r="K148" s="133">
        <v>876</v>
      </c>
      <c r="L148" s="106" t="s">
        <v>354</v>
      </c>
      <c r="M148" s="133">
        <v>1</v>
      </c>
      <c r="N148" s="106">
        <v>34406000000</v>
      </c>
      <c r="O148" s="106" t="s">
        <v>355</v>
      </c>
      <c r="P148" s="126" t="s">
        <v>198</v>
      </c>
      <c r="Q148" s="106" t="s">
        <v>162</v>
      </c>
      <c r="R148" s="51"/>
      <c r="S148" s="106" t="s">
        <v>360</v>
      </c>
      <c r="T148" s="106"/>
      <c r="U148" s="135" t="s">
        <v>748</v>
      </c>
      <c r="V148" s="136" t="s">
        <v>749</v>
      </c>
      <c r="W148" s="123">
        <v>45930</v>
      </c>
      <c r="X148" s="123">
        <v>45931</v>
      </c>
      <c r="Y148" s="123">
        <v>46022</v>
      </c>
      <c r="Z148" s="250">
        <v>30000</v>
      </c>
      <c r="AA148" s="154" t="s">
        <v>44</v>
      </c>
      <c r="AB148" s="138">
        <f t="shared" si="11"/>
        <v>30000</v>
      </c>
      <c r="AC148" s="160" t="s">
        <v>44</v>
      </c>
      <c r="AD148" s="109">
        <v>11</v>
      </c>
      <c r="AE148" s="106" t="s">
        <v>387</v>
      </c>
      <c r="AF148" s="106" t="s">
        <v>375</v>
      </c>
      <c r="AG148" s="51"/>
      <c r="AH148" s="51"/>
      <c r="AI148" s="106" t="s">
        <v>414</v>
      </c>
      <c r="AJ148" s="106">
        <v>0</v>
      </c>
      <c r="AK148" s="105">
        <v>0</v>
      </c>
      <c r="AL148" s="105">
        <v>0</v>
      </c>
      <c r="AM148" s="51"/>
      <c r="AN148" s="51"/>
      <c r="AO148" s="50"/>
      <c r="AP148" s="49"/>
      <c r="AQ148" s="49"/>
      <c r="AR148" s="48"/>
      <c r="AS148" s="47"/>
      <c r="AT148" s="46">
        <f t="shared" si="12"/>
        <v>30000</v>
      </c>
      <c r="AU148" s="45">
        <v>0</v>
      </c>
      <c r="AV148" s="45">
        <v>0</v>
      </c>
      <c r="AW148" s="45">
        <v>0</v>
      </c>
      <c r="AX148" s="45">
        <v>0</v>
      </c>
      <c r="AY148" s="45">
        <v>0</v>
      </c>
      <c r="AZ148" s="45">
        <v>0</v>
      </c>
      <c r="BA148" s="45">
        <v>0</v>
      </c>
      <c r="BB148" s="45">
        <v>0</v>
      </c>
      <c r="BC148" s="45">
        <v>0</v>
      </c>
      <c r="BD148" s="44">
        <v>0</v>
      </c>
      <c r="BE148"/>
    </row>
    <row r="149" spans="1:57" s="207" customFormat="1" ht="51.75" customHeight="1" x14ac:dyDescent="0.25">
      <c r="A149" s="213">
        <v>2025</v>
      </c>
      <c r="B149" s="214">
        <v>126</v>
      </c>
      <c r="C149" s="51"/>
      <c r="D149" s="104" t="s">
        <v>198</v>
      </c>
      <c r="E149" s="110" t="s">
        <v>695</v>
      </c>
      <c r="F149" s="110" t="s">
        <v>696</v>
      </c>
      <c r="G149" s="51"/>
      <c r="H149" s="220">
        <f t="shared" si="13"/>
        <v>126</v>
      </c>
      <c r="I149" s="106" t="s">
        <v>697</v>
      </c>
      <c r="J149" s="109" t="s">
        <v>357</v>
      </c>
      <c r="K149" s="133">
        <v>876</v>
      </c>
      <c r="L149" s="106" t="s">
        <v>354</v>
      </c>
      <c r="M149" s="133">
        <v>1</v>
      </c>
      <c r="N149" s="106">
        <v>34406000000</v>
      </c>
      <c r="O149" s="106" t="s">
        <v>355</v>
      </c>
      <c r="P149" s="126" t="s">
        <v>198</v>
      </c>
      <c r="Q149" s="106" t="s">
        <v>162</v>
      </c>
      <c r="R149" s="51"/>
      <c r="S149" s="106" t="s">
        <v>364</v>
      </c>
      <c r="T149" s="106"/>
      <c r="U149" s="135" t="s">
        <v>750</v>
      </c>
      <c r="V149" s="123">
        <v>45938</v>
      </c>
      <c r="W149" s="123">
        <v>45960</v>
      </c>
      <c r="X149" s="238">
        <v>45961</v>
      </c>
      <c r="Y149" s="238">
        <v>46022</v>
      </c>
      <c r="Z149" s="250">
        <v>6000</v>
      </c>
      <c r="AA149" s="154" t="s">
        <v>44</v>
      </c>
      <c r="AB149" s="138">
        <f t="shared" si="11"/>
        <v>6000</v>
      </c>
      <c r="AC149" s="160" t="s">
        <v>44</v>
      </c>
      <c r="AD149" s="148">
        <v>11</v>
      </c>
      <c r="AE149" s="106" t="s">
        <v>387</v>
      </c>
      <c r="AF149" s="106" t="s">
        <v>375</v>
      </c>
      <c r="AG149" s="51"/>
      <c r="AH149" s="51"/>
      <c r="AI149" s="106" t="s">
        <v>414</v>
      </c>
      <c r="AJ149" s="106">
        <v>0</v>
      </c>
      <c r="AK149" s="105">
        <v>0</v>
      </c>
      <c r="AL149" s="105">
        <v>0</v>
      </c>
      <c r="AM149" s="51"/>
      <c r="AN149" s="51"/>
      <c r="AO149" s="50"/>
      <c r="AP149" s="49"/>
      <c r="AQ149" s="49"/>
      <c r="AR149" s="48"/>
      <c r="AS149" s="47"/>
      <c r="AT149" s="46">
        <f t="shared" si="12"/>
        <v>6000</v>
      </c>
      <c r="AU149" s="45">
        <v>0</v>
      </c>
      <c r="AV149" s="45">
        <v>0</v>
      </c>
      <c r="AW149" s="45">
        <v>0</v>
      </c>
      <c r="AX149" s="45">
        <v>0</v>
      </c>
      <c r="AY149" s="45">
        <v>0</v>
      </c>
      <c r="AZ149" s="45">
        <v>0</v>
      </c>
      <c r="BA149" s="45">
        <v>0</v>
      </c>
      <c r="BB149" s="45">
        <v>0</v>
      </c>
      <c r="BC149" s="45">
        <v>0</v>
      </c>
      <c r="BD149" s="44">
        <v>0</v>
      </c>
      <c r="BE149"/>
    </row>
    <row r="150" spans="1:57" ht="60.75" customHeight="1" x14ac:dyDescent="0.25">
      <c r="A150" s="213">
        <v>2025</v>
      </c>
      <c r="B150" s="214">
        <v>127</v>
      </c>
      <c r="C150" s="51"/>
      <c r="D150" s="104" t="s">
        <v>198</v>
      </c>
      <c r="E150" s="110" t="s">
        <v>211</v>
      </c>
      <c r="F150" s="119" t="s">
        <v>634</v>
      </c>
      <c r="G150" s="51"/>
      <c r="H150" s="220">
        <f t="shared" si="13"/>
        <v>127</v>
      </c>
      <c r="I150" s="106" t="s">
        <v>341</v>
      </c>
      <c r="J150" s="109" t="s">
        <v>353</v>
      </c>
      <c r="K150" s="133">
        <v>876</v>
      </c>
      <c r="L150" s="106" t="s">
        <v>354</v>
      </c>
      <c r="M150" s="133">
        <v>1</v>
      </c>
      <c r="N150" s="106">
        <v>34406000000</v>
      </c>
      <c r="O150" s="106" t="s">
        <v>355</v>
      </c>
      <c r="P150" s="126" t="s">
        <v>198</v>
      </c>
      <c r="Q150" s="106" t="s">
        <v>162</v>
      </c>
      <c r="R150" s="51"/>
      <c r="S150" s="106" t="s">
        <v>360</v>
      </c>
      <c r="T150" s="106"/>
      <c r="U150" s="135" t="s">
        <v>775</v>
      </c>
      <c r="V150" s="136" t="s">
        <v>776</v>
      </c>
      <c r="W150" s="123">
        <v>45961</v>
      </c>
      <c r="X150" s="123">
        <v>45962</v>
      </c>
      <c r="Y150" s="123">
        <v>46022</v>
      </c>
      <c r="Z150" s="250">
        <v>35000</v>
      </c>
      <c r="AA150" s="154" t="s">
        <v>44</v>
      </c>
      <c r="AB150" s="138">
        <f t="shared" si="11"/>
        <v>35000</v>
      </c>
      <c r="AC150" s="160" t="s">
        <v>44</v>
      </c>
      <c r="AD150" s="106">
        <v>12</v>
      </c>
      <c r="AE150" s="106" t="s">
        <v>385</v>
      </c>
      <c r="AF150" s="106" t="s">
        <v>392</v>
      </c>
      <c r="AG150" s="51"/>
      <c r="AH150" s="51"/>
      <c r="AI150" s="106" t="s">
        <v>412</v>
      </c>
      <c r="AJ150" s="106">
        <v>0</v>
      </c>
      <c r="AK150" s="105">
        <v>0</v>
      </c>
      <c r="AL150" s="105">
        <v>0</v>
      </c>
      <c r="AM150" s="51"/>
      <c r="AN150" s="51"/>
      <c r="AO150" s="50"/>
      <c r="AP150" s="49"/>
      <c r="AQ150" s="49"/>
      <c r="AR150" s="48"/>
      <c r="AS150" s="47"/>
      <c r="AT150" s="46">
        <f t="shared" si="12"/>
        <v>35000</v>
      </c>
      <c r="AU150" s="45">
        <v>0</v>
      </c>
      <c r="AV150" s="45">
        <v>0</v>
      </c>
      <c r="AW150" s="45">
        <v>0</v>
      </c>
      <c r="AX150" s="45">
        <v>0</v>
      </c>
      <c r="AY150" s="45">
        <v>0</v>
      </c>
      <c r="AZ150" s="45">
        <v>0</v>
      </c>
      <c r="BA150" s="45">
        <v>0</v>
      </c>
      <c r="BB150" s="45">
        <v>0</v>
      </c>
      <c r="BC150" s="45">
        <v>0</v>
      </c>
      <c r="BD150" s="44">
        <v>0</v>
      </c>
    </row>
    <row r="151" spans="1:57" ht="36.75" customHeight="1" thickBot="1" x14ac:dyDescent="0.3">
      <c r="A151" s="213">
        <v>2025</v>
      </c>
      <c r="B151" s="214">
        <v>128</v>
      </c>
      <c r="C151" s="51"/>
      <c r="D151" s="104" t="s">
        <v>198</v>
      </c>
      <c r="E151" s="119" t="s">
        <v>211</v>
      </c>
      <c r="F151" s="110" t="s">
        <v>648</v>
      </c>
      <c r="G151" s="51"/>
      <c r="H151" s="220">
        <f t="shared" si="13"/>
        <v>128</v>
      </c>
      <c r="I151" s="106" t="s">
        <v>561</v>
      </c>
      <c r="J151" s="109" t="s">
        <v>353</v>
      </c>
      <c r="K151" s="133">
        <v>876</v>
      </c>
      <c r="L151" s="106" t="s">
        <v>354</v>
      </c>
      <c r="M151" s="133">
        <v>1</v>
      </c>
      <c r="N151" s="106">
        <v>34406000000</v>
      </c>
      <c r="O151" s="106" t="s">
        <v>355</v>
      </c>
      <c r="P151" s="126" t="s">
        <v>198</v>
      </c>
      <c r="Q151" s="106" t="s">
        <v>162</v>
      </c>
      <c r="R151" s="51"/>
      <c r="S151" s="106" t="s">
        <v>360</v>
      </c>
      <c r="T151" s="106"/>
      <c r="U151" s="135" t="s">
        <v>775</v>
      </c>
      <c r="V151" s="136" t="s">
        <v>776</v>
      </c>
      <c r="W151" s="123">
        <v>45961</v>
      </c>
      <c r="X151" s="123">
        <v>45962</v>
      </c>
      <c r="Y151" s="123">
        <v>46022</v>
      </c>
      <c r="Z151" s="250">
        <v>90000</v>
      </c>
      <c r="AA151" s="154" t="s">
        <v>44</v>
      </c>
      <c r="AB151" s="138">
        <f t="shared" si="11"/>
        <v>90000</v>
      </c>
      <c r="AC151" s="160" t="s">
        <v>44</v>
      </c>
      <c r="AD151" s="106">
        <v>12</v>
      </c>
      <c r="AE151" s="106" t="s">
        <v>385</v>
      </c>
      <c r="AF151" s="106" t="s">
        <v>373</v>
      </c>
      <c r="AG151" s="51"/>
      <c r="AH151" s="51"/>
      <c r="AI151" s="106" t="s">
        <v>412</v>
      </c>
      <c r="AJ151" s="106">
        <v>0</v>
      </c>
      <c r="AK151" s="105">
        <v>0</v>
      </c>
      <c r="AL151" s="105">
        <v>0</v>
      </c>
      <c r="AM151" s="51"/>
      <c r="AN151" s="51"/>
      <c r="AO151" s="50"/>
      <c r="AP151" s="49"/>
      <c r="AQ151" s="49"/>
      <c r="AR151" s="48"/>
      <c r="AS151" s="47"/>
      <c r="AT151" s="46">
        <f t="shared" si="12"/>
        <v>90000</v>
      </c>
      <c r="AU151" s="45">
        <v>0</v>
      </c>
      <c r="AV151" s="45">
        <v>0</v>
      </c>
      <c r="AW151" s="45">
        <v>0</v>
      </c>
      <c r="AX151" s="45">
        <v>0</v>
      </c>
      <c r="AY151" s="45">
        <v>0</v>
      </c>
      <c r="AZ151" s="45">
        <v>0</v>
      </c>
      <c r="BA151" s="45">
        <v>0</v>
      </c>
      <c r="BB151" s="45">
        <v>0</v>
      </c>
      <c r="BC151" s="45">
        <v>0</v>
      </c>
      <c r="BD151" s="44">
        <v>0</v>
      </c>
    </row>
    <row r="152" spans="1:57" ht="15.75" customHeight="1" thickBot="1" x14ac:dyDescent="0.3">
      <c r="A152" s="360" t="s">
        <v>186</v>
      </c>
      <c r="B152" s="281"/>
      <c r="C152" s="281"/>
      <c r="D152" s="281"/>
      <c r="E152" s="281"/>
      <c r="F152" s="281"/>
      <c r="G152" s="281"/>
      <c r="H152" s="281"/>
      <c r="I152" s="281"/>
      <c r="J152" s="281"/>
      <c r="K152" s="281"/>
      <c r="L152" s="281"/>
      <c r="M152" s="281"/>
      <c r="N152" s="281"/>
      <c r="O152" s="281"/>
      <c r="P152" s="281"/>
      <c r="Q152" s="281"/>
      <c r="R152" s="281"/>
      <c r="S152" s="281"/>
      <c r="T152" s="281"/>
      <c r="U152" s="281"/>
      <c r="V152" s="281"/>
      <c r="W152" s="281"/>
      <c r="X152" s="281"/>
      <c r="Y152" s="281"/>
      <c r="Z152" s="281"/>
      <c r="AA152" s="281"/>
      <c r="AB152" s="281"/>
      <c r="AC152" s="281"/>
      <c r="AD152" s="281"/>
      <c r="AE152" s="281"/>
      <c r="AF152" s="281"/>
      <c r="AG152" s="281"/>
      <c r="AH152" s="281"/>
      <c r="AI152" s="281"/>
      <c r="AJ152" s="281"/>
      <c r="AK152" s="281"/>
      <c r="AL152" s="281"/>
      <c r="AM152" s="64"/>
      <c r="AN152" s="99"/>
      <c r="AO152" s="361"/>
      <c r="AP152" s="281"/>
      <c r="AQ152" s="281"/>
      <c r="AR152" s="362"/>
      <c r="AS152" s="98"/>
      <c r="AT152" s="97" t="s">
        <v>44</v>
      </c>
      <c r="AU152" s="96"/>
      <c r="AV152" s="96"/>
      <c r="AW152" s="96"/>
      <c r="AX152" s="96"/>
      <c r="AY152" s="96"/>
      <c r="AZ152" s="96"/>
      <c r="BA152" s="96"/>
      <c r="BB152" s="96"/>
      <c r="BC152" s="96"/>
      <c r="BD152" s="95"/>
    </row>
    <row r="153" spans="1:57" ht="15" customHeight="1" x14ac:dyDescent="0.25">
      <c r="A153" s="363" t="s">
        <v>59</v>
      </c>
      <c r="B153" s="364"/>
      <c r="C153" s="364"/>
      <c r="D153" s="364"/>
      <c r="E153" s="364"/>
      <c r="F153" s="364"/>
      <c r="G153" s="364"/>
      <c r="H153" s="364"/>
      <c r="I153" s="364"/>
      <c r="J153" s="364"/>
      <c r="K153" s="364"/>
      <c r="L153" s="364"/>
      <c r="M153" s="364"/>
      <c r="N153" s="364"/>
      <c r="O153" s="364"/>
      <c r="P153" s="364"/>
      <c r="Q153" s="364"/>
      <c r="R153" s="364"/>
      <c r="S153" s="364"/>
      <c r="T153" s="364"/>
      <c r="U153" s="364"/>
      <c r="V153" s="364"/>
      <c r="W153" s="364"/>
      <c r="X153" s="364"/>
      <c r="Y153" s="364"/>
      <c r="Z153" s="364"/>
      <c r="AA153" s="364"/>
      <c r="AB153" s="364"/>
      <c r="AC153" s="364"/>
      <c r="AD153" s="364"/>
      <c r="AE153" s="364"/>
      <c r="AF153" s="364"/>
      <c r="AG153" s="364"/>
      <c r="AH153" s="364"/>
      <c r="AI153" s="364"/>
      <c r="AJ153" s="364"/>
      <c r="AK153" s="364"/>
      <c r="AL153" s="364"/>
      <c r="AM153" s="64"/>
      <c r="AN153" s="99"/>
      <c r="AO153" s="361"/>
      <c r="AP153" s="281"/>
      <c r="AQ153" s="281"/>
      <c r="AR153" s="362"/>
      <c r="AS153" s="98"/>
      <c r="AT153" s="97" t="s">
        <v>44</v>
      </c>
      <c r="AU153" s="96"/>
      <c r="AV153" s="96"/>
      <c r="AW153" s="96"/>
      <c r="AX153" s="96"/>
      <c r="AY153" s="96"/>
      <c r="AZ153" s="96"/>
      <c r="BA153" s="96"/>
      <c r="BB153" s="96"/>
      <c r="BC153" s="96"/>
      <c r="BD153" s="95"/>
    </row>
    <row r="154" spans="1:57" ht="32.25" customHeight="1" x14ac:dyDescent="0.25">
      <c r="A154" s="213">
        <v>2025</v>
      </c>
      <c r="B154" s="215">
        <v>129</v>
      </c>
      <c r="C154" s="164"/>
      <c r="D154" s="165" t="s">
        <v>198</v>
      </c>
      <c r="E154" s="166" t="s">
        <v>261</v>
      </c>
      <c r="F154" s="166" t="s">
        <v>787</v>
      </c>
      <c r="G154" s="164"/>
      <c r="H154" s="221"/>
      <c r="I154" s="166" t="s">
        <v>786</v>
      </c>
      <c r="J154" s="167" t="s">
        <v>353</v>
      </c>
      <c r="K154" s="167">
        <v>876</v>
      </c>
      <c r="L154" s="166" t="s">
        <v>354</v>
      </c>
      <c r="M154" s="168">
        <v>1</v>
      </c>
      <c r="N154" s="166">
        <v>34406000000</v>
      </c>
      <c r="O154" s="166" t="s">
        <v>355</v>
      </c>
      <c r="P154" s="166" t="s">
        <v>198</v>
      </c>
      <c r="Q154" s="166" t="s">
        <v>358</v>
      </c>
      <c r="R154" s="164"/>
      <c r="S154" s="263" t="s">
        <v>360</v>
      </c>
      <c r="T154" s="166"/>
      <c r="U154" s="169">
        <v>45931</v>
      </c>
      <c r="V154" s="170">
        <v>45991</v>
      </c>
      <c r="W154" s="171" t="s">
        <v>784</v>
      </c>
      <c r="X154" s="172">
        <v>46023</v>
      </c>
      <c r="Y154" s="172">
        <v>46387</v>
      </c>
      <c r="Z154" s="274">
        <v>98304</v>
      </c>
      <c r="AA154" s="173" t="s">
        <v>44</v>
      </c>
      <c r="AB154" s="174" t="s">
        <v>44</v>
      </c>
      <c r="AC154" s="175">
        <f>+Z154</f>
        <v>98304</v>
      </c>
      <c r="AD154" s="166">
        <v>8</v>
      </c>
      <c r="AE154" s="166" t="s">
        <v>433</v>
      </c>
      <c r="AF154" s="166" t="s">
        <v>373</v>
      </c>
      <c r="AG154" s="164" t="s">
        <v>0</v>
      </c>
      <c r="AH154" s="164" t="s">
        <v>0</v>
      </c>
      <c r="AI154" s="166" t="s">
        <v>437</v>
      </c>
      <c r="AJ154" s="166">
        <v>0</v>
      </c>
      <c r="AK154" s="166">
        <v>0</v>
      </c>
      <c r="AL154" s="176">
        <v>0</v>
      </c>
      <c r="AM154" s="164"/>
      <c r="AN154" s="164" t="s">
        <v>0</v>
      </c>
      <c r="AO154" s="177" t="s">
        <v>0</v>
      </c>
      <c r="AP154" s="178" t="s">
        <v>0</v>
      </c>
      <c r="AQ154" s="178" t="s">
        <v>0</v>
      </c>
      <c r="AR154" s="179" t="s">
        <v>0</v>
      </c>
      <c r="AS154" s="180" t="s">
        <v>0</v>
      </c>
      <c r="AT154" s="181">
        <v>0</v>
      </c>
      <c r="AU154" s="182">
        <f>+Z154</f>
        <v>98304</v>
      </c>
      <c r="AV154" s="182">
        <v>0</v>
      </c>
      <c r="AW154" s="182">
        <v>0</v>
      </c>
      <c r="AX154" s="182">
        <v>0</v>
      </c>
      <c r="AY154" s="182">
        <v>0</v>
      </c>
      <c r="AZ154" s="182">
        <v>0</v>
      </c>
      <c r="BA154" s="182">
        <v>0</v>
      </c>
      <c r="BB154" s="182">
        <v>0</v>
      </c>
      <c r="BC154" s="182">
        <v>0</v>
      </c>
      <c r="BD154" s="183">
        <f>+Z154</f>
        <v>98304</v>
      </c>
      <c r="BE154" s="246" t="s">
        <v>510</v>
      </c>
    </row>
    <row r="155" spans="1:57" ht="32.25" customHeight="1" x14ac:dyDescent="0.25">
      <c r="A155" s="213">
        <v>2025</v>
      </c>
      <c r="B155" s="215">
        <v>130</v>
      </c>
      <c r="C155" s="164"/>
      <c r="D155" s="165" t="s">
        <v>198</v>
      </c>
      <c r="E155" s="166" t="s">
        <v>261</v>
      </c>
      <c r="F155" s="166" t="s">
        <v>649</v>
      </c>
      <c r="G155" s="164"/>
      <c r="H155" s="221"/>
      <c r="I155" s="166" t="s">
        <v>429</v>
      </c>
      <c r="J155" s="167" t="s">
        <v>353</v>
      </c>
      <c r="K155" s="167">
        <v>876</v>
      </c>
      <c r="L155" s="166" t="s">
        <v>354</v>
      </c>
      <c r="M155" s="168">
        <v>1</v>
      </c>
      <c r="N155" s="166">
        <v>34406000000</v>
      </c>
      <c r="O155" s="166" t="s">
        <v>355</v>
      </c>
      <c r="P155" s="166" t="s">
        <v>198</v>
      </c>
      <c r="Q155" s="166" t="s">
        <v>358</v>
      </c>
      <c r="R155" s="164"/>
      <c r="S155" s="263" t="s">
        <v>360</v>
      </c>
      <c r="T155" s="166"/>
      <c r="U155" s="169">
        <v>45931</v>
      </c>
      <c r="V155" s="170">
        <v>45991</v>
      </c>
      <c r="W155" s="171" t="s">
        <v>784</v>
      </c>
      <c r="X155" s="172">
        <v>46023</v>
      </c>
      <c r="Y155" s="172">
        <v>46387</v>
      </c>
      <c r="Z155" s="274">
        <v>4446336</v>
      </c>
      <c r="AA155" s="173" t="s">
        <v>44</v>
      </c>
      <c r="AB155" s="174" t="s">
        <v>44</v>
      </c>
      <c r="AC155" s="175">
        <f>+Z155</f>
        <v>4446336</v>
      </c>
      <c r="AD155" s="166">
        <v>8</v>
      </c>
      <c r="AE155" s="166" t="s">
        <v>433</v>
      </c>
      <c r="AF155" s="166" t="s">
        <v>373</v>
      </c>
      <c r="AG155" s="164" t="s">
        <v>0</v>
      </c>
      <c r="AH155" s="164" t="s">
        <v>0</v>
      </c>
      <c r="AI155" s="166" t="s">
        <v>437</v>
      </c>
      <c r="AJ155" s="166">
        <v>0</v>
      </c>
      <c r="AK155" s="166">
        <v>0</v>
      </c>
      <c r="AL155" s="176">
        <v>0</v>
      </c>
      <c r="AM155" s="164"/>
      <c r="AN155" s="164" t="s">
        <v>0</v>
      </c>
      <c r="AO155" s="177" t="s">
        <v>0</v>
      </c>
      <c r="AP155" s="178" t="s">
        <v>0</v>
      </c>
      <c r="AQ155" s="178" t="s">
        <v>0</v>
      </c>
      <c r="AR155" s="179" t="s">
        <v>0</v>
      </c>
      <c r="AS155" s="180" t="s">
        <v>0</v>
      </c>
      <c r="AT155" s="181">
        <v>0</v>
      </c>
      <c r="AU155" s="182">
        <f>+Z155</f>
        <v>4446336</v>
      </c>
      <c r="AV155" s="182">
        <v>0</v>
      </c>
      <c r="AW155" s="182">
        <v>0</v>
      </c>
      <c r="AX155" s="182">
        <v>0</v>
      </c>
      <c r="AY155" s="182">
        <v>0</v>
      </c>
      <c r="AZ155" s="182">
        <v>0</v>
      </c>
      <c r="BA155" s="182">
        <v>0</v>
      </c>
      <c r="BB155" s="182">
        <v>0</v>
      </c>
      <c r="BC155" s="182">
        <v>0</v>
      </c>
      <c r="BD155" s="183">
        <f>+Z155</f>
        <v>4446336</v>
      </c>
      <c r="BE155" s="246" t="s">
        <v>510</v>
      </c>
    </row>
    <row r="156" spans="1:57" ht="32.25" customHeight="1" x14ac:dyDescent="0.25">
      <c r="A156" s="213">
        <v>2025</v>
      </c>
      <c r="B156" s="215">
        <v>131</v>
      </c>
      <c r="C156" s="164"/>
      <c r="D156" s="165" t="s">
        <v>198</v>
      </c>
      <c r="E156" s="166" t="s">
        <v>262</v>
      </c>
      <c r="F156" s="166" t="s">
        <v>650</v>
      </c>
      <c r="G156" s="164"/>
      <c r="H156" s="221">
        <f>+B156</f>
        <v>131</v>
      </c>
      <c r="I156" s="166" t="s">
        <v>430</v>
      </c>
      <c r="J156" s="167" t="s">
        <v>353</v>
      </c>
      <c r="K156" s="167">
        <v>876</v>
      </c>
      <c r="L156" s="166" t="s">
        <v>354</v>
      </c>
      <c r="M156" s="168">
        <v>1</v>
      </c>
      <c r="N156" s="166">
        <v>34406000000</v>
      </c>
      <c r="O156" s="166" t="s">
        <v>355</v>
      </c>
      <c r="P156" s="166" t="s">
        <v>198</v>
      </c>
      <c r="Q156" s="166" t="s">
        <v>358</v>
      </c>
      <c r="R156" s="164"/>
      <c r="S156" s="263" t="s">
        <v>360</v>
      </c>
      <c r="T156" s="166"/>
      <c r="U156" s="169">
        <v>45931</v>
      </c>
      <c r="V156" s="170">
        <v>45991</v>
      </c>
      <c r="W156" s="184" t="s">
        <v>785</v>
      </c>
      <c r="X156" s="172">
        <v>46568</v>
      </c>
      <c r="Y156" s="172">
        <v>46202</v>
      </c>
      <c r="Z156" s="274">
        <v>5000</v>
      </c>
      <c r="AA156" s="173" t="s">
        <v>44</v>
      </c>
      <c r="AB156" s="174" t="s">
        <v>44</v>
      </c>
      <c r="AC156" s="175">
        <f>+Z156</f>
        <v>5000</v>
      </c>
      <c r="AD156" s="166">
        <v>8</v>
      </c>
      <c r="AE156" s="166" t="s">
        <v>434</v>
      </c>
      <c r="AF156" s="166" t="s">
        <v>373</v>
      </c>
      <c r="AG156" s="164"/>
      <c r="AH156" s="164"/>
      <c r="AI156" s="166" t="s">
        <v>438</v>
      </c>
      <c r="AJ156" s="166">
        <v>0</v>
      </c>
      <c r="AK156" s="166">
        <v>0</v>
      </c>
      <c r="AL156" s="176">
        <v>0</v>
      </c>
      <c r="AM156" s="164"/>
      <c r="AN156" s="164"/>
      <c r="AO156" s="177"/>
      <c r="AP156" s="178"/>
      <c r="AQ156" s="178"/>
      <c r="AR156" s="179"/>
      <c r="AS156" s="180"/>
      <c r="AT156" s="181">
        <v>0</v>
      </c>
      <c r="AU156" s="182">
        <f>+Z156</f>
        <v>5000</v>
      </c>
      <c r="AV156" s="182">
        <v>0</v>
      </c>
      <c r="AW156" s="182">
        <v>0</v>
      </c>
      <c r="AX156" s="182">
        <v>0</v>
      </c>
      <c r="AY156" s="182">
        <v>0</v>
      </c>
      <c r="AZ156" s="182">
        <v>0</v>
      </c>
      <c r="BA156" s="182">
        <v>0</v>
      </c>
      <c r="BB156" s="182">
        <v>0</v>
      </c>
      <c r="BC156" s="182">
        <v>0</v>
      </c>
      <c r="BD156" s="183">
        <f>+Z156</f>
        <v>5000</v>
      </c>
      <c r="BE156" s="246" t="s">
        <v>510</v>
      </c>
    </row>
    <row r="157" spans="1:57" ht="92.25" customHeight="1" x14ac:dyDescent="0.25">
      <c r="A157" s="213">
        <v>2025</v>
      </c>
      <c r="B157" s="215">
        <v>132</v>
      </c>
      <c r="C157" s="164"/>
      <c r="D157" s="165" t="s">
        <v>198</v>
      </c>
      <c r="E157" s="166" t="s">
        <v>263</v>
      </c>
      <c r="F157" s="166" t="s">
        <v>651</v>
      </c>
      <c r="G157" s="164"/>
      <c r="H157" s="221">
        <f>+B157</f>
        <v>132</v>
      </c>
      <c r="I157" s="166" t="s">
        <v>431</v>
      </c>
      <c r="J157" s="167" t="s">
        <v>353</v>
      </c>
      <c r="K157" s="167">
        <v>876</v>
      </c>
      <c r="L157" s="166" t="s">
        <v>354</v>
      </c>
      <c r="M157" s="168">
        <v>1</v>
      </c>
      <c r="N157" s="166">
        <v>34406000000</v>
      </c>
      <c r="O157" s="166" t="s">
        <v>355</v>
      </c>
      <c r="P157" s="166" t="s">
        <v>198</v>
      </c>
      <c r="Q157" s="166" t="s">
        <v>358</v>
      </c>
      <c r="R157" s="164"/>
      <c r="S157" s="263" t="s">
        <v>360</v>
      </c>
      <c r="T157" s="166"/>
      <c r="U157" s="169">
        <v>45931</v>
      </c>
      <c r="V157" s="170">
        <v>45991</v>
      </c>
      <c r="W157" s="184" t="s">
        <v>789</v>
      </c>
      <c r="X157" s="172">
        <v>46131</v>
      </c>
      <c r="Y157" s="172">
        <v>46495</v>
      </c>
      <c r="Z157" s="274">
        <v>11000</v>
      </c>
      <c r="AA157" s="173" t="s">
        <v>44</v>
      </c>
      <c r="AB157" s="173" t="s">
        <v>44</v>
      </c>
      <c r="AC157" s="175">
        <f>+Z157</f>
        <v>11000</v>
      </c>
      <c r="AD157" s="166">
        <v>8</v>
      </c>
      <c r="AE157" s="166" t="s">
        <v>435</v>
      </c>
      <c r="AF157" s="166" t="s">
        <v>373</v>
      </c>
      <c r="AG157" s="164"/>
      <c r="AH157" s="164"/>
      <c r="AI157" s="166" t="s">
        <v>439</v>
      </c>
      <c r="AJ157" s="166">
        <v>0</v>
      </c>
      <c r="AK157" s="166">
        <v>0</v>
      </c>
      <c r="AL157" s="176">
        <v>0</v>
      </c>
      <c r="AM157" s="164"/>
      <c r="AN157" s="164"/>
      <c r="AO157" s="177"/>
      <c r="AP157" s="178"/>
      <c r="AQ157" s="178"/>
      <c r="AR157" s="179"/>
      <c r="AS157" s="180"/>
      <c r="AT157" s="181">
        <v>0</v>
      </c>
      <c r="AU157" s="182">
        <f>+Z157</f>
        <v>11000</v>
      </c>
      <c r="AV157" s="182">
        <v>0</v>
      </c>
      <c r="AW157" s="182">
        <v>0</v>
      </c>
      <c r="AX157" s="182">
        <v>0</v>
      </c>
      <c r="AY157" s="182">
        <v>0</v>
      </c>
      <c r="AZ157" s="182">
        <v>0</v>
      </c>
      <c r="BA157" s="182">
        <v>0</v>
      </c>
      <c r="BB157" s="182">
        <v>0</v>
      </c>
      <c r="BC157" s="182">
        <v>0</v>
      </c>
      <c r="BD157" s="183">
        <f>+Z157</f>
        <v>11000</v>
      </c>
      <c r="BE157" s="246" t="s">
        <v>510</v>
      </c>
    </row>
    <row r="158" spans="1:57" ht="63.75" customHeight="1" x14ac:dyDescent="0.25">
      <c r="A158" s="213">
        <v>2025</v>
      </c>
      <c r="B158" s="215">
        <v>133</v>
      </c>
      <c r="C158" s="164"/>
      <c r="D158" s="165" t="s">
        <v>198</v>
      </c>
      <c r="E158" s="166" t="s">
        <v>262</v>
      </c>
      <c r="F158" s="166" t="s">
        <v>264</v>
      </c>
      <c r="G158" s="164"/>
      <c r="H158" s="221">
        <f>+B158</f>
        <v>133</v>
      </c>
      <c r="I158" s="166" t="s">
        <v>432</v>
      </c>
      <c r="J158" s="167" t="s">
        <v>353</v>
      </c>
      <c r="K158" s="167">
        <v>876</v>
      </c>
      <c r="L158" s="166" t="s">
        <v>354</v>
      </c>
      <c r="M158" s="168">
        <v>1</v>
      </c>
      <c r="N158" s="166">
        <v>34406000000</v>
      </c>
      <c r="O158" s="166" t="s">
        <v>355</v>
      </c>
      <c r="P158" s="166" t="s">
        <v>198</v>
      </c>
      <c r="Q158" s="166" t="s">
        <v>358</v>
      </c>
      <c r="R158" s="164"/>
      <c r="S158" s="263" t="s">
        <v>360</v>
      </c>
      <c r="T158" s="166"/>
      <c r="U158" s="169">
        <v>45931</v>
      </c>
      <c r="V158" s="170">
        <v>45991</v>
      </c>
      <c r="W158" s="184" t="s">
        <v>436</v>
      </c>
      <c r="X158" s="172">
        <v>46023</v>
      </c>
      <c r="Y158" s="172">
        <v>46387</v>
      </c>
      <c r="Z158" s="274">
        <v>45000</v>
      </c>
      <c r="AA158" s="173" t="s">
        <v>44</v>
      </c>
      <c r="AB158" s="173" t="s">
        <v>44</v>
      </c>
      <c r="AC158" s="175">
        <f>+Z158</f>
        <v>45000</v>
      </c>
      <c r="AD158" s="166">
        <v>8</v>
      </c>
      <c r="AE158" s="166" t="s">
        <v>435</v>
      </c>
      <c r="AF158" s="166" t="s">
        <v>373</v>
      </c>
      <c r="AG158" s="164"/>
      <c r="AH158" s="164"/>
      <c r="AI158" s="166" t="s">
        <v>439</v>
      </c>
      <c r="AJ158" s="166">
        <v>0</v>
      </c>
      <c r="AK158" s="166">
        <v>0</v>
      </c>
      <c r="AL158" s="176">
        <v>0</v>
      </c>
      <c r="AM158" s="164"/>
      <c r="AN158" s="164"/>
      <c r="AO158" s="177"/>
      <c r="AP158" s="178"/>
      <c r="AQ158" s="178"/>
      <c r="AR158" s="179"/>
      <c r="AS158" s="180"/>
      <c r="AT158" s="181">
        <v>0</v>
      </c>
      <c r="AU158" s="182">
        <f>+Z158</f>
        <v>45000</v>
      </c>
      <c r="AV158" s="182">
        <v>0</v>
      </c>
      <c r="AW158" s="182">
        <v>0</v>
      </c>
      <c r="AX158" s="182">
        <v>0</v>
      </c>
      <c r="AY158" s="182">
        <v>0</v>
      </c>
      <c r="AZ158" s="182">
        <v>0</v>
      </c>
      <c r="BA158" s="182">
        <v>0</v>
      </c>
      <c r="BB158" s="182">
        <v>0</v>
      </c>
      <c r="BC158" s="182">
        <v>0</v>
      </c>
      <c r="BD158" s="183">
        <f>+Z158</f>
        <v>45000</v>
      </c>
      <c r="BE158" s="246" t="s">
        <v>510</v>
      </c>
    </row>
    <row r="159" spans="1:57" ht="15" customHeight="1" x14ac:dyDescent="0.25">
      <c r="A159" s="58"/>
      <c r="B159" s="57"/>
      <c r="C159" s="51"/>
      <c r="D159" s="104"/>
      <c r="E159" s="51"/>
      <c r="F159" s="51"/>
      <c r="G159" s="51"/>
      <c r="H159" s="51"/>
      <c r="I159" s="51"/>
      <c r="J159" s="51"/>
      <c r="K159" s="51"/>
      <c r="L159" s="51"/>
      <c r="M159" s="56"/>
      <c r="N159" s="51"/>
      <c r="O159" s="51"/>
      <c r="P159" s="51"/>
      <c r="Q159" s="51"/>
      <c r="R159" s="51"/>
      <c r="S159" s="51"/>
      <c r="T159" s="51" t="s">
        <v>0</v>
      </c>
      <c r="U159" s="51"/>
      <c r="V159" s="51"/>
      <c r="W159" s="55"/>
      <c r="X159" s="51"/>
      <c r="Y159" s="51"/>
      <c r="Z159" s="54">
        <v>0</v>
      </c>
      <c r="AA159" s="53"/>
      <c r="AB159" s="52">
        <v>0</v>
      </c>
      <c r="AC159" s="52"/>
      <c r="AD159" s="51"/>
      <c r="AE159" s="51"/>
      <c r="AF159" s="51"/>
      <c r="AG159" s="51" t="s">
        <v>0</v>
      </c>
      <c r="AH159" s="51" t="s">
        <v>0</v>
      </c>
      <c r="AI159" s="51" t="s">
        <v>0</v>
      </c>
      <c r="AJ159" s="106">
        <v>0</v>
      </c>
      <c r="AK159" s="106">
        <v>0</v>
      </c>
      <c r="AL159" s="52">
        <v>0</v>
      </c>
      <c r="AM159" s="51"/>
      <c r="AN159" s="51" t="s">
        <v>0</v>
      </c>
      <c r="AO159" s="50" t="s">
        <v>0</v>
      </c>
      <c r="AP159" s="49" t="s">
        <v>0</v>
      </c>
      <c r="AQ159" s="49" t="s">
        <v>0</v>
      </c>
      <c r="AR159" s="48" t="s">
        <v>0</v>
      </c>
      <c r="AS159" s="47" t="s">
        <v>0</v>
      </c>
      <c r="AT159" s="46">
        <v>0</v>
      </c>
      <c r="AU159" s="45">
        <v>0</v>
      </c>
      <c r="AV159" s="45">
        <v>0</v>
      </c>
      <c r="AW159" s="45">
        <v>0</v>
      </c>
      <c r="AX159" s="45">
        <v>0</v>
      </c>
      <c r="AY159" s="45">
        <v>0</v>
      </c>
      <c r="AZ159" s="45">
        <v>0</v>
      </c>
      <c r="BA159" s="45">
        <v>0</v>
      </c>
      <c r="BB159" s="45">
        <v>0</v>
      </c>
      <c r="BC159" s="45">
        <v>0</v>
      </c>
      <c r="BD159" s="44">
        <v>0</v>
      </c>
    </row>
    <row r="160" spans="1:57" ht="15.75" customHeight="1" thickBot="1" x14ac:dyDescent="0.3">
      <c r="A160" s="58"/>
      <c r="B160" s="57"/>
      <c r="C160" s="51"/>
      <c r="D160" s="104"/>
      <c r="E160" s="51"/>
      <c r="F160" s="51"/>
      <c r="G160" s="51"/>
      <c r="H160" s="51"/>
      <c r="I160" s="51"/>
      <c r="J160" s="51"/>
      <c r="K160" s="51"/>
      <c r="L160" s="51"/>
      <c r="M160" s="56"/>
      <c r="N160" s="51"/>
      <c r="O160" s="51"/>
      <c r="P160" s="51"/>
      <c r="Q160" s="51"/>
      <c r="R160" s="51"/>
      <c r="S160" s="51"/>
      <c r="T160" s="51" t="s">
        <v>0</v>
      </c>
      <c r="U160" s="51"/>
      <c r="V160" s="51"/>
      <c r="W160" s="55"/>
      <c r="X160" s="51"/>
      <c r="Y160" s="51"/>
      <c r="Z160" s="54">
        <v>0</v>
      </c>
      <c r="AA160" s="53"/>
      <c r="AB160" s="52">
        <v>0</v>
      </c>
      <c r="AC160" s="52"/>
      <c r="AD160" s="51"/>
      <c r="AE160" s="51"/>
      <c r="AF160" s="51"/>
      <c r="AG160" s="51" t="s">
        <v>0</v>
      </c>
      <c r="AH160" s="51" t="s">
        <v>0</v>
      </c>
      <c r="AI160" s="51" t="s">
        <v>0</v>
      </c>
      <c r="AJ160" s="52">
        <v>0</v>
      </c>
      <c r="AK160" s="52">
        <v>0</v>
      </c>
      <c r="AL160" s="52">
        <v>0</v>
      </c>
      <c r="AM160" s="51"/>
      <c r="AN160" s="51" t="s">
        <v>0</v>
      </c>
      <c r="AO160" s="50" t="s">
        <v>0</v>
      </c>
      <c r="AP160" s="49" t="s">
        <v>0</v>
      </c>
      <c r="AQ160" s="49" t="s">
        <v>0</v>
      </c>
      <c r="AR160" s="48" t="s">
        <v>0</v>
      </c>
      <c r="AS160" s="47" t="s">
        <v>0</v>
      </c>
      <c r="AT160" s="46">
        <v>0</v>
      </c>
      <c r="AU160" s="45">
        <v>0</v>
      </c>
      <c r="AV160" s="45">
        <v>0</v>
      </c>
      <c r="AW160" s="45">
        <v>0</v>
      </c>
      <c r="AX160" s="45">
        <v>0</v>
      </c>
      <c r="AY160" s="45">
        <v>0</v>
      </c>
      <c r="AZ160" s="45">
        <v>0</v>
      </c>
      <c r="BA160" s="45">
        <v>0</v>
      </c>
      <c r="BB160" s="45">
        <v>0</v>
      </c>
      <c r="BC160" s="45">
        <v>0</v>
      </c>
      <c r="BD160" s="44">
        <v>0</v>
      </c>
    </row>
    <row r="161" spans="1:57" ht="15" customHeight="1" thickBot="1" x14ac:dyDescent="0.3">
      <c r="A161" s="363" t="s">
        <v>60</v>
      </c>
      <c r="B161" s="364"/>
      <c r="C161" s="364"/>
      <c r="D161" s="364"/>
      <c r="E161" s="364"/>
      <c r="F161" s="364"/>
      <c r="G161" s="364"/>
      <c r="H161" s="364"/>
      <c r="I161" s="364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4"/>
      <c r="AC161" s="364"/>
      <c r="AD161" s="364"/>
      <c r="AE161" s="364"/>
      <c r="AF161" s="364"/>
      <c r="AG161" s="364"/>
      <c r="AH161" s="364"/>
      <c r="AI161" s="364"/>
      <c r="AJ161" s="365"/>
      <c r="AK161" s="365"/>
      <c r="AL161" s="365"/>
      <c r="AM161" s="64" t="s">
        <v>184</v>
      </c>
      <c r="AN161" s="63"/>
      <c r="AO161" s="282"/>
      <c r="AP161" s="283"/>
      <c r="AQ161" s="283"/>
      <c r="AR161" s="284"/>
      <c r="AS161" s="98"/>
      <c r="AT161" s="187" t="s">
        <v>44</v>
      </c>
      <c r="AU161" s="188"/>
      <c r="AV161" s="188"/>
      <c r="AW161" s="188"/>
      <c r="AX161" s="188"/>
      <c r="AY161" s="96"/>
      <c r="AZ161" s="96"/>
      <c r="BA161" s="96"/>
      <c r="BB161" s="96"/>
      <c r="BC161" s="96"/>
      <c r="BD161" s="95"/>
    </row>
    <row r="162" spans="1:57" ht="27" customHeight="1" thickBot="1" x14ac:dyDescent="0.3">
      <c r="A162" s="358" t="s">
        <v>185</v>
      </c>
      <c r="B162" s="359"/>
      <c r="C162" s="359"/>
      <c r="D162" s="359"/>
      <c r="E162" s="359"/>
      <c r="F162" s="359"/>
      <c r="G162" s="359"/>
      <c r="H162" s="359"/>
      <c r="I162" s="359"/>
      <c r="J162" s="359"/>
      <c r="K162" s="359"/>
      <c r="L162" s="359"/>
      <c r="M162" s="359"/>
      <c r="N162" s="359"/>
      <c r="O162" s="359"/>
      <c r="P162" s="359"/>
      <c r="Q162" s="359"/>
      <c r="R162" s="359"/>
      <c r="S162" s="359"/>
      <c r="T162" s="359"/>
      <c r="U162" s="359"/>
      <c r="V162" s="359"/>
      <c r="W162" s="359"/>
      <c r="X162" s="359"/>
      <c r="Y162" s="359"/>
      <c r="Z162" s="89">
        <f>SUM(Z24:Z151)+Z155+Z156+Z157+Z158+Z154</f>
        <v>47542891</v>
      </c>
      <c r="AA162" s="89"/>
      <c r="AB162" s="89">
        <f>SUM(AB24:AB151)</f>
        <v>42937251</v>
      </c>
      <c r="AC162" s="89">
        <f>SUM(AC24:AC151)+AC155+AC156+AC157+AC158+AC154</f>
        <v>4605640</v>
      </c>
      <c r="AD162" s="287"/>
      <c r="AE162" s="287"/>
      <c r="AF162" s="287"/>
      <c r="AG162" s="287"/>
      <c r="AH162" s="287"/>
      <c r="AI162" s="287"/>
      <c r="AJ162" s="88">
        <f>SUM(AJ24:AJ151)+AJ155+AJ156+AJ157+AJ158+AJ154</f>
        <v>21521217</v>
      </c>
      <c r="AK162" s="94">
        <f>SUM(AK24:AK151)</f>
        <v>0</v>
      </c>
      <c r="AL162" s="87">
        <f>SUM(AL24:AL151)</f>
        <v>0</v>
      </c>
      <c r="AM162" s="81" t="s">
        <v>184</v>
      </c>
      <c r="AN162" s="38" t="s">
        <v>0</v>
      </c>
      <c r="AO162" s="38" t="s">
        <v>0</v>
      </c>
      <c r="AP162" s="38" t="s">
        <v>0</v>
      </c>
      <c r="AQ162" s="38" t="s">
        <v>0</v>
      </c>
      <c r="AR162" s="38" t="s">
        <v>0</v>
      </c>
      <c r="AS162" s="186" t="s">
        <v>0</v>
      </c>
      <c r="AT162" s="86">
        <f>SUM(AT24:AT151)+AT155+AT156+AT157+AT158+AT154</f>
        <v>42937251</v>
      </c>
      <c r="AU162" s="86">
        <f>SUM(AU24:AU151)+AU155+AU156+AU157+AU158+AU154</f>
        <v>4605640</v>
      </c>
      <c r="AV162" s="86">
        <f>SUM(AV24:AV151)+AV155+AV156+AV157+AV158+AV154</f>
        <v>0</v>
      </c>
      <c r="AW162" s="86">
        <f>SUM(AW24:AW151)+AW155+AW156+AW157+AW158+AW154</f>
        <v>0</v>
      </c>
      <c r="AX162" s="86">
        <f>SUM(AX24:AX151)+AX155+AX156+AX157+AX158+AX154</f>
        <v>0</v>
      </c>
      <c r="AY162" s="190">
        <v>0</v>
      </c>
      <c r="AZ162" s="85">
        <v>0</v>
      </c>
      <c r="BA162" s="85">
        <v>0</v>
      </c>
      <c r="BB162" s="85">
        <v>0</v>
      </c>
      <c r="BC162" s="85">
        <v>0</v>
      </c>
      <c r="BD162" s="79">
        <f>SUM(BD24:BD151)+BD155+BD156+BD157+BD158+BD154</f>
        <v>6443430</v>
      </c>
    </row>
    <row r="163" spans="1:57" ht="15" customHeight="1" thickBot="1" x14ac:dyDescent="0.3">
      <c r="A163" s="285" t="s">
        <v>50</v>
      </c>
      <c r="B163" s="286"/>
      <c r="C163" s="286"/>
      <c r="D163" s="286"/>
      <c r="E163" s="286"/>
      <c r="F163" s="286"/>
      <c r="G163" s="286"/>
      <c r="H163" s="286"/>
      <c r="I163" s="286"/>
      <c r="J163" s="286"/>
      <c r="K163" s="286"/>
      <c r="L163" s="286"/>
      <c r="M163" s="286"/>
      <c r="N163" s="286"/>
      <c r="O163" s="286"/>
      <c r="P163" s="286"/>
      <c r="Q163" s="286"/>
      <c r="R163" s="286"/>
      <c r="S163" s="286"/>
      <c r="T163" s="286"/>
      <c r="U163" s="286"/>
      <c r="V163" s="286"/>
      <c r="W163" s="286"/>
      <c r="X163" s="286"/>
      <c r="Y163" s="286"/>
      <c r="Z163" s="84">
        <f>SUM(Z24:Z133)</f>
        <v>40612691</v>
      </c>
      <c r="AA163" s="84"/>
      <c r="AB163" s="84">
        <f t="shared" ref="AB163:AC163" si="14">SUM(AB24:AB133)</f>
        <v>40612691</v>
      </c>
      <c r="AC163" s="84">
        <f t="shared" si="14"/>
        <v>0</v>
      </c>
      <c r="AD163" s="287"/>
      <c r="AE163" s="287"/>
      <c r="AF163" s="287"/>
      <c r="AG163" s="287"/>
      <c r="AH163" s="287"/>
      <c r="AI163" s="287"/>
      <c r="AJ163" s="83">
        <v>0</v>
      </c>
      <c r="AK163" s="93">
        <v>0</v>
      </c>
      <c r="AL163" s="82">
        <v>0</v>
      </c>
      <c r="AM163" s="81" t="s">
        <v>184</v>
      </c>
      <c r="AN163" s="38" t="s">
        <v>0</v>
      </c>
      <c r="AO163" s="38" t="s">
        <v>0</v>
      </c>
      <c r="AP163" s="38" t="s">
        <v>0</v>
      </c>
      <c r="AQ163" s="38" t="s">
        <v>0</v>
      </c>
      <c r="AR163" s="38" t="s">
        <v>0</v>
      </c>
      <c r="AS163" s="186" t="s">
        <v>0</v>
      </c>
      <c r="AT163" s="288" t="s">
        <v>0</v>
      </c>
      <c r="AU163" s="289"/>
      <c r="AV163" s="289"/>
      <c r="AW163" s="289"/>
      <c r="AX163" s="309"/>
      <c r="AY163" s="289" t="s">
        <v>0</v>
      </c>
      <c r="AZ163" s="289"/>
      <c r="BA163" s="289"/>
      <c r="BB163" s="289"/>
      <c r="BC163" s="290"/>
      <c r="BD163" s="79">
        <v>0</v>
      </c>
    </row>
    <row r="164" spans="1:57" ht="15" customHeight="1" thickBot="1" x14ac:dyDescent="0.3">
      <c r="A164" s="285" t="s">
        <v>55</v>
      </c>
      <c r="B164" s="286"/>
      <c r="C164" s="286"/>
      <c r="D164" s="286"/>
      <c r="E164" s="286"/>
      <c r="F164" s="286"/>
      <c r="G164" s="286"/>
      <c r="H164" s="286"/>
      <c r="I164" s="286"/>
      <c r="J164" s="286"/>
      <c r="K164" s="286"/>
      <c r="L164" s="286"/>
      <c r="M164" s="286"/>
      <c r="N164" s="286"/>
      <c r="O164" s="286"/>
      <c r="P164" s="286"/>
      <c r="Q164" s="286"/>
      <c r="R164" s="286"/>
      <c r="S164" s="286"/>
      <c r="T164" s="286"/>
      <c r="U164" s="286"/>
      <c r="V164" s="286"/>
      <c r="W164" s="286"/>
      <c r="X164" s="286"/>
      <c r="Y164" s="286"/>
      <c r="Z164" s="84">
        <f>SUM(Z134:Z144)</f>
        <v>1670860</v>
      </c>
      <c r="AA164" s="84"/>
      <c r="AB164" s="84">
        <f t="shared" ref="AB164:AC164" si="15">SUM(AB134:AB144)</f>
        <v>1670860</v>
      </c>
      <c r="AC164" s="84">
        <f t="shared" si="15"/>
        <v>0</v>
      </c>
      <c r="AD164" s="287"/>
      <c r="AE164" s="287"/>
      <c r="AF164" s="287"/>
      <c r="AG164" s="287"/>
      <c r="AH164" s="287"/>
      <c r="AI164" s="287"/>
      <c r="AJ164" s="83">
        <v>0</v>
      </c>
      <c r="AK164" s="93">
        <v>0</v>
      </c>
      <c r="AL164" s="82">
        <v>0</v>
      </c>
      <c r="AM164" s="81" t="s">
        <v>184</v>
      </c>
      <c r="AN164" s="38" t="s">
        <v>0</v>
      </c>
      <c r="AO164" s="38" t="s">
        <v>0</v>
      </c>
      <c r="AP164" s="38" t="s">
        <v>0</v>
      </c>
      <c r="AQ164" s="38" t="s">
        <v>0</v>
      </c>
      <c r="AR164" s="38" t="s">
        <v>0</v>
      </c>
      <c r="AS164" s="186" t="s">
        <v>0</v>
      </c>
      <c r="AT164" s="288" t="s">
        <v>0</v>
      </c>
      <c r="AU164" s="289"/>
      <c r="AV164" s="289"/>
      <c r="AW164" s="289"/>
      <c r="AX164" s="309"/>
      <c r="AY164" s="289" t="s">
        <v>0</v>
      </c>
      <c r="AZ164" s="289"/>
      <c r="BA164" s="289"/>
      <c r="BB164" s="289"/>
      <c r="BC164" s="290"/>
      <c r="BD164" s="79">
        <v>0</v>
      </c>
    </row>
    <row r="165" spans="1:57" ht="15" customHeight="1" thickBot="1" x14ac:dyDescent="0.3">
      <c r="A165" s="285" t="s">
        <v>46</v>
      </c>
      <c r="B165" s="286"/>
      <c r="C165" s="286"/>
      <c r="D165" s="286"/>
      <c r="E165" s="286"/>
      <c r="F165" s="286"/>
      <c r="G165" s="286"/>
      <c r="H165" s="286"/>
      <c r="I165" s="286"/>
      <c r="J165" s="286"/>
      <c r="K165" s="286"/>
      <c r="L165" s="286"/>
      <c r="M165" s="286"/>
      <c r="N165" s="286"/>
      <c r="O165" s="286"/>
      <c r="P165" s="286"/>
      <c r="Q165" s="286"/>
      <c r="R165" s="286"/>
      <c r="S165" s="286"/>
      <c r="T165" s="286"/>
      <c r="U165" s="286"/>
      <c r="V165" s="286"/>
      <c r="W165" s="286"/>
      <c r="X165" s="286"/>
      <c r="Y165" s="286"/>
      <c r="Z165" s="84">
        <f>+Z145+Z146+Z147+Z148+Z149</f>
        <v>528700</v>
      </c>
      <c r="AA165" s="84"/>
      <c r="AB165" s="84">
        <f>+AB145+AB146+AB147+AB148+AB149</f>
        <v>528700</v>
      </c>
      <c r="AC165" s="84"/>
      <c r="AD165" s="287"/>
      <c r="AE165" s="287"/>
      <c r="AF165" s="287"/>
      <c r="AG165" s="287"/>
      <c r="AH165" s="287"/>
      <c r="AI165" s="287"/>
      <c r="AJ165" s="83">
        <v>0</v>
      </c>
      <c r="AK165" s="93">
        <v>0</v>
      </c>
      <c r="AL165" s="82">
        <v>0</v>
      </c>
      <c r="AM165" s="81" t="s">
        <v>184</v>
      </c>
      <c r="AN165" s="38" t="s">
        <v>0</v>
      </c>
      <c r="AO165" s="38" t="s">
        <v>0</v>
      </c>
      <c r="AP165" s="38" t="s">
        <v>0</v>
      </c>
      <c r="AQ165" s="38" t="s">
        <v>0</v>
      </c>
      <c r="AR165" s="38" t="s">
        <v>0</v>
      </c>
      <c r="AS165" s="186" t="s">
        <v>0</v>
      </c>
      <c r="AT165" s="288" t="s">
        <v>0</v>
      </c>
      <c r="AU165" s="289"/>
      <c r="AV165" s="289"/>
      <c r="AW165" s="289"/>
      <c r="AX165" s="309"/>
      <c r="AY165" s="289" t="s">
        <v>0</v>
      </c>
      <c r="AZ165" s="289"/>
      <c r="BA165" s="289"/>
      <c r="BB165" s="289"/>
      <c r="BC165" s="290"/>
      <c r="BD165" s="79">
        <v>0</v>
      </c>
    </row>
    <row r="166" spans="1:57" ht="15.75" customHeight="1" thickBot="1" x14ac:dyDescent="0.3">
      <c r="A166" s="300" t="s">
        <v>47</v>
      </c>
      <c r="B166" s="301"/>
      <c r="C166" s="301"/>
      <c r="D166" s="301"/>
      <c r="E166" s="301"/>
      <c r="F166" s="301"/>
      <c r="G166" s="301"/>
      <c r="H166" s="301"/>
      <c r="I166" s="301"/>
      <c r="J166" s="301"/>
      <c r="K166" s="301"/>
      <c r="L166" s="301"/>
      <c r="M166" s="301"/>
      <c r="N166" s="301"/>
      <c r="O166" s="301"/>
      <c r="P166" s="301"/>
      <c r="Q166" s="301"/>
      <c r="R166" s="301"/>
      <c r="S166" s="301"/>
      <c r="T166" s="301"/>
      <c r="U166" s="301"/>
      <c r="V166" s="301"/>
      <c r="W166" s="301"/>
      <c r="X166" s="301"/>
      <c r="Y166" s="301"/>
      <c r="Z166" s="71">
        <f>+Z151+Z155+Z156+Z157+Z158+Z150+Z154</f>
        <v>4730640</v>
      </c>
      <c r="AA166" s="71"/>
      <c r="AB166" s="71">
        <f>+AB150+AB151</f>
        <v>125000</v>
      </c>
      <c r="AC166" s="71">
        <f>SUM(AC154:AC158)</f>
        <v>4605640</v>
      </c>
      <c r="AD166" s="302"/>
      <c r="AE166" s="302"/>
      <c r="AF166" s="302"/>
      <c r="AG166" s="302"/>
      <c r="AH166" s="302"/>
      <c r="AI166" s="302"/>
      <c r="AJ166" s="67">
        <v>0</v>
      </c>
      <c r="AK166" s="66">
        <v>0</v>
      </c>
      <c r="AL166" s="65">
        <v>0</v>
      </c>
      <c r="AM166" s="185" t="s">
        <v>184</v>
      </c>
      <c r="AN166" s="92" t="s">
        <v>0</v>
      </c>
      <c r="AO166" s="92" t="s">
        <v>0</v>
      </c>
      <c r="AP166" s="92" t="s">
        <v>0</v>
      </c>
      <c r="AQ166" s="92" t="s">
        <v>0</v>
      </c>
      <c r="AR166" s="92" t="s">
        <v>0</v>
      </c>
      <c r="AS166" s="189" t="s">
        <v>0</v>
      </c>
      <c r="AT166" s="310" t="s">
        <v>0</v>
      </c>
      <c r="AU166" s="311"/>
      <c r="AV166" s="311"/>
      <c r="AW166" s="311"/>
      <c r="AX166" s="312"/>
      <c r="AY166" s="311" t="s">
        <v>0</v>
      </c>
      <c r="AZ166" s="311"/>
      <c r="BA166" s="311"/>
      <c r="BB166" s="311"/>
      <c r="BC166" s="313"/>
      <c r="BD166" s="79">
        <v>0</v>
      </c>
    </row>
    <row r="167" spans="1:57" ht="20.25" customHeight="1" x14ac:dyDescent="0.25">
      <c r="A167" s="297" t="s">
        <v>57</v>
      </c>
      <c r="B167" s="298"/>
      <c r="C167" s="298"/>
      <c r="D167" s="298"/>
      <c r="E167" s="298"/>
      <c r="F167" s="298"/>
      <c r="G167" s="298"/>
      <c r="H167" s="298"/>
      <c r="I167" s="298"/>
      <c r="J167" s="298"/>
      <c r="K167" s="298"/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  <c r="AD167" s="298"/>
      <c r="AE167" s="298"/>
      <c r="AF167" s="298"/>
      <c r="AG167" s="298"/>
      <c r="AH167" s="298"/>
      <c r="AI167" s="298"/>
      <c r="AJ167" s="299"/>
      <c r="AK167" s="299"/>
      <c r="AL167" s="299"/>
      <c r="AM167" s="64" t="s">
        <v>536</v>
      </c>
      <c r="AN167" s="63"/>
      <c r="AO167" s="282"/>
      <c r="AP167" s="283"/>
      <c r="AQ167" s="283"/>
      <c r="AR167" s="284"/>
      <c r="AS167" s="90"/>
      <c r="AT167" s="61"/>
      <c r="AU167" s="60"/>
      <c r="AV167" s="60"/>
      <c r="AW167" s="60"/>
      <c r="AX167" s="60"/>
      <c r="AY167" s="60"/>
      <c r="AZ167" s="60"/>
      <c r="BA167" s="60"/>
      <c r="BB167" s="60"/>
      <c r="BC167" s="60"/>
      <c r="BD167" s="59"/>
    </row>
    <row r="168" spans="1:57" s="245" customFormat="1" ht="51" customHeight="1" x14ac:dyDescent="0.25">
      <c r="A168" s="234">
        <v>2025</v>
      </c>
      <c r="B168" s="233">
        <v>134</v>
      </c>
      <c r="C168" s="226"/>
      <c r="D168" s="126" t="s">
        <v>198</v>
      </c>
      <c r="E168" s="106" t="s">
        <v>265</v>
      </c>
      <c r="F168" s="106" t="s">
        <v>652</v>
      </c>
      <c r="G168" s="226"/>
      <c r="H168" s="232">
        <f t="shared" ref="H168:H197" si="16">+B168</f>
        <v>134</v>
      </c>
      <c r="I168" s="106" t="s">
        <v>440</v>
      </c>
      <c r="J168" s="125" t="s">
        <v>357</v>
      </c>
      <c r="K168" s="115">
        <v>876</v>
      </c>
      <c r="L168" s="115" t="s">
        <v>354</v>
      </c>
      <c r="M168" s="115">
        <v>1</v>
      </c>
      <c r="N168" s="115">
        <v>34406000000</v>
      </c>
      <c r="O168" s="115" t="s">
        <v>355</v>
      </c>
      <c r="P168" s="106" t="s">
        <v>198</v>
      </c>
      <c r="Q168" s="106" t="s">
        <v>356</v>
      </c>
      <c r="R168" s="226"/>
      <c r="S168" s="106" t="s">
        <v>360</v>
      </c>
      <c r="T168" s="106" t="s">
        <v>464</v>
      </c>
      <c r="U168" s="135" t="s">
        <v>740</v>
      </c>
      <c r="V168" s="123">
        <v>45658</v>
      </c>
      <c r="W168" s="110" t="s">
        <v>366</v>
      </c>
      <c r="X168" s="123">
        <v>45658</v>
      </c>
      <c r="Y168" s="123">
        <v>46022</v>
      </c>
      <c r="Z168" s="147">
        <v>8975396.7599999998</v>
      </c>
      <c r="AA168" s="109" t="s">
        <v>44</v>
      </c>
      <c r="AB168" s="147">
        <f t="shared" ref="AB168:AB197" si="17">Z168</f>
        <v>8975396.7599999998</v>
      </c>
      <c r="AC168" s="109" t="s">
        <v>44</v>
      </c>
      <c r="AD168" s="106">
        <v>12</v>
      </c>
      <c r="AE168" s="106" t="s">
        <v>465</v>
      </c>
      <c r="AF168" s="106" t="s">
        <v>375</v>
      </c>
      <c r="AG168" s="226" t="s">
        <v>0</v>
      </c>
      <c r="AH168" s="226" t="s">
        <v>0</v>
      </c>
      <c r="AI168" s="106" t="s">
        <v>490</v>
      </c>
      <c r="AJ168" s="106">
        <v>0</v>
      </c>
      <c r="AK168" s="108">
        <v>0</v>
      </c>
      <c r="AL168" s="106">
        <v>0</v>
      </c>
      <c r="AM168" s="226" t="s">
        <v>0</v>
      </c>
      <c r="AN168" s="226" t="s">
        <v>0</v>
      </c>
      <c r="AO168" s="239" t="s">
        <v>0</v>
      </c>
      <c r="AP168" s="240" t="s">
        <v>0</v>
      </c>
      <c r="AQ168" s="240" t="s">
        <v>0</v>
      </c>
      <c r="AR168" s="241" t="s">
        <v>0</v>
      </c>
      <c r="AS168" s="242" t="s">
        <v>0</v>
      </c>
      <c r="AT168" s="46">
        <f t="shared" ref="AT168:AT197" si="18">+Z168</f>
        <v>8975396.7599999998</v>
      </c>
      <c r="AU168" s="243">
        <v>0</v>
      </c>
      <c r="AV168" s="243">
        <v>0</v>
      </c>
      <c r="AW168" s="243">
        <v>0</v>
      </c>
      <c r="AX168" s="243">
        <v>0</v>
      </c>
      <c r="AY168" s="243">
        <v>0</v>
      </c>
      <c r="AZ168" s="243">
        <v>0</v>
      </c>
      <c r="BA168" s="243">
        <v>0</v>
      </c>
      <c r="BB168" s="243">
        <v>0</v>
      </c>
      <c r="BC168" s="243">
        <v>0</v>
      </c>
      <c r="BD168" s="244">
        <f>+AB168</f>
        <v>8975396.7599999998</v>
      </c>
      <c r="BE168" s="237" t="s">
        <v>504</v>
      </c>
    </row>
    <row r="169" spans="1:57" s="245" customFormat="1" ht="51" customHeight="1" x14ac:dyDescent="0.25">
      <c r="A169" s="234">
        <v>2025</v>
      </c>
      <c r="B169" s="233">
        <v>135</v>
      </c>
      <c r="C169" s="226"/>
      <c r="D169" s="126" t="s">
        <v>198</v>
      </c>
      <c r="E169" s="106" t="s">
        <v>265</v>
      </c>
      <c r="F169" s="106" t="s">
        <v>652</v>
      </c>
      <c r="G169" s="226"/>
      <c r="H169" s="232">
        <f t="shared" si="16"/>
        <v>135</v>
      </c>
      <c r="I169" s="106" t="s">
        <v>441</v>
      </c>
      <c r="J169" s="125" t="s">
        <v>357</v>
      </c>
      <c r="K169" s="115">
        <v>876</v>
      </c>
      <c r="L169" s="115" t="s">
        <v>354</v>
      </c>
      <c r="M169" s="115">
        <v>1</v>
      </c>
      <c r="N169" s="115">
        <v>34406000000</v>
      </c>
      <c r="O169" s="115" t="s">
        <v>355</v>
      </c>
      <c r="P169" s="106" t="s">
        <v>198</v>
      </c>
      <c r="Q169" s="106" t="s">
        <v>356</v>
      </c>
      <c r="R169" s="226"/>
      <c r="S169" s="106" t="s">
        <v>360</v>
      </c>
      <c r="T169" s="106" t="s">
        <v>464</v>
      </c>
      <c r="U169" s="135" t="s">
        <v>740</v>
      </c>
      <c r="V169" s="123">
        <v>45658</v>
      </c>
      <c r="W169" s="110" t="s">
        <v>366</v>
      </c>
      <c r="X169" s="123">
        <v>45658</v>
      </c>
      <c r="Y169" s="123">
        <v>46022</v>
      </c>
      <c r="Z169" s="137">
        <v>539480</v>
      </c>
      <c r="AA169" s="160" t="s">
        <v>44</v>
      </c>
      <c r="AB169" s="147">
        <f t="shared" si="17"/>
        <v>539480</v>
      </c>
      <c r="AC169" s="109" t="s">
        <v>44</v>
      </c>
      <c r="AD169" s="106">
        <v>12</v>
      </c>
      <c r="AE169" s="106" t="s">
        <v>372</v>
      </c>
      <c r="AF169" s="106" t="s">
        <v>375</v>
      </c>
      <c r="AG169" s="226"/>
      <c r="AH169" s="226"/>
      <c r="AI169" s="106" t="s">
        <v>404</v>
      </c>
      <c r="AJ169" s="106">
        <v>0</v>
      </c>
      <c r="AK169" s="108">
        <v>0</v>
      </c>
      <c r="AL169" s="106">
        <v>0</v>
      </c>
      <c r="AM169" s="226"/>
      <c r="AN169" s="226"/>
      <c r="AO169" s="239"/>
      <c r="AP169" s="240"/>
      <c r="AQ169" s="240"/>
      <c r="AR169" s="241"/>
      <c r="AS169" s="242"/>
      <c r="AT169" s="46">
        <f t="shared" si="18"/>
        <v>539480</v>
      </c>
      <c r="AU169" s="243">
        <v>0</v>
      </c>
      <c r="AV169" s="243">
        <v>0</v>
      </c>
      <c r="AW169" s="243">
        <v>0</v>
      </c>
      <c r="AX169" s="243">
        <v>0</v>
      </c>
      <c r="AY169" s="243">
        <v>0</v>
      </c>
      <c r="AZ169" s="243">
        <v>0</v>
      </c>
      <c r="BA169" s="243">
        <v>0</v>
      </c>
      <c r="BB169" s="243">
        <v>0</v>
      </c>
      <c r="BC169" s="243">
        <v>0</v>
      </c>
      <c r="BD169" s="244">
        <f>+AB169</f>
        <v>539480</v>
      </c>
      <c r="BE169" s="237" t="s">
        <v>504</v>
      </c>
    </row>
    <row r="170" spans="1:57" s="245" customFormat="1" ht="51" x14ac:dyDescent="0.25">
      <c r="A170" s="234">
        <v>2025</v>
      </c>
      <c r="B170" s="233">
        <v>136</v>
      </c>
      <c r="C170" s="226"/>
      <c r="D170" s="126" t="s">
        <v>198</v>
      </c>
      <c r="E170" s="106" t="s">
        <v>266</v>
      </c>
      <c r="F170" s="106" t="s">
        <v>267</v>
      </c>
      <c r="G170" s="226"/>
      <c r="H170" s="232">
        <f t="shared" si="16"/>
        <v>136</v>
      </c>
      <c r="I170" s="106" t="s">
        <v>442</v>
      </c>
      <c r="J170" s="125" t="s">
        <v>357</v>
      </c>
      <c r="K170" s="115">
        <v>876</v>
      </c>
      <c r="L170" s="115" t="s">
        <v>354</v>
      </c>
      <c r="M170" s="115">
        <v>1</v>
      </c>
      <c r="N170" s="115">
        <v>34406000000</v>
      </c>
      <c r="O170" s="115" t="s">
        <v>355</v>
      </c>
      <c r="P170" s="106" t="s">
        <v>198</v>
      </c>
      <c r="Q170" s="106" t="s">
        <v>356</v>
      </c>
      <c r="R170" s="106" t="s">
        <v>522</v>
      </c>
      <c r="S170" s="106" t="s">
        <v>360</v>
      </c>
      <c r="T170" s="106" t="s">
        <v>466</v>
      </c>
      <c r="U170" s="135" t="s">
        <v>740</v>
      </c>
      <c r="V170" s="123">
        <v>45658</v>
      </c>
      <c r="W170" s="110" t="s">
        <v>366</v>
      </c>
      <c r="X170" s="123">
        <v>45658</v>
      </c>
      <c r="Y170" s="123">
        <v>46022</v>
      </c>
      <c r="Z170" s="256">
        <v>193182561</v>
      </c>
      <c r="AA170" s="192" t="s">
        <v>44</v>
      </c>
      <c r="AB170" s="147">
        <f t="shared" si="17"/>
        <v>193182561</v>
      </c>
      <c r="AC170" s="109" t="s">
        <v>44</v>
      </c>
      <c r="AD170" s="106">
        <v>12</v>
      </c>
      <c r="AE170" s="106" t="s">
        <v>467</v>
      </c>
      <c r="AF170" s="106" t="s">
        <v>375</v>
      </c>
      <c r="AG170" s="226"/>
      <c r="AH170" s="226"/>
      <c r="AI170" s="106" t="s">
        <v>491</v>
      </c>
      <c r="AJ170" s="106">
        <v>0</v>
      </c>
      <c r="AK170" s="108">
        <v>0</v>
      </c>
      <c r="AL170" s="106">
        <v>0</v>
      </c>
      <c r="AM170" s="226"/>
      <c r="AN170" s="226"/>
      <c r="AO170" s="239"/>
      <c r="AP170" s="240"/>
      <c r="AQ170" s="240"/>
      <c r="AR170" s="241"/>
      <c r="AS170" s="242"/>
      <c r="AT170" s="46">
        <f t="shared" si="18"/>
        <v>193182561</v>
      </c>
      <c r="AU170" s="243">
        <v>0</v>
      </c>
      <c r="AV170" s="243">
        <v>0</v>
      </c>
      <c r="AW170" s="243">
        <v>0</v>
      </c>
      <c r="AX170" s="243">
        <v>0</v>
      </c>
      <c r="AY170" s="243">
        <v>0</v>
      </c>
      <c r="AZ170" s="243">
        <v>0</v>
      </c>
      <c r="BA170" s="243">
        <v>0</v>
      </c>
      <c r="BB170" s="243">
        <v>0</v>
      </c>
      <c r="BC170" s="243">
        <v>0</v>
      </c>
      <c r="BD170" s="244">
        <f>+AB170</f>
        <v>193182561</v>
      </c>
      <c r="BE170" s="237" t="s">
        <v>560</v>
      </c>
    </row>
    <row r="171" spans="1:57" ht="51" customHeight="1" x14ac:dyDescent="0.25">
      <c r="A171" s="234">
        <v>2025</v>
      </c>
      <c r="B171" s="233">
        <v>137</v>
      </c>
      <c r="C171" s="51"/>
      <c r="D171" s="104" t="s">
        <v>198</v>
      </c>
      <c r="E171" s="106" t="s">
        <v>654</v>
      </c>
      <c r="F171" s="106" t="s">
        <v>653</v>
      </c>
      <c r="G171" s="51"/>
      <c r="H171" s="220">
        <f t="shared" si="16"/>
        <v>137</v>
      </c>
      <c r="I171" s="106" t="s">
        <v>443</v>
      </c>
      <c r="J171" s="125" t="s">
        <v>357</v>
      </c>
      <c r="K171" s="115">
        <v>876</v>
      </c>
      <c r="L171" s="106" t="s">
        <v>354</v>
      </c>
      <c r="M171" s="115">
        <v>1</v>
      </c>
      <c r="N171" s="106">
        <v>34406000000</v>
      </c>
      <c r="O171" s="106" t="s">
        <v>355</v>
      </c>
      <c r="P171" s="106" t="s">
        <v>198</v>
      </c>
      <c r="Q171" s="106" t="s">
        <v>356</v>
      </c>
      <c r="R171" s="51"/>
      <c r="S171" s="106" t="s">
        <v>360</v>
      </c>
      <c r="T171" s="268" t="s">
        <v>847</v>
      </c>
      <c r="U171" s="135" t="s">
        <v>740</v>
      </c>
      <c r="V171" s="123">
        <v>45658</v>
      </c>
      <c r="W171" s="110" t="s">
        <v>366</v>
      </c>
      <c r="X171" s="123">
        <v>45658</v>
      </c>
      <c r="Y171" s="123">
        <v>46022</v>
      </c>
      <c r="Z171" s="147">
        <v>95550</v>
      </c>
      <c r="AA171" s="193" t="s">
        <v>44</v>
      </c>
      <c r="AB171" s="147">
        <f t="shared" si="17"/>
        <v>95550</v>
      </c>
      <c r="AC171" s="109" t="s">
        <v>44</v>
      </c>
      <c r="AD171" s="155" t="s">
        <v>380</v>
      </c>
      <c r="AE171" s="106" t="s">
        <v>381</v>
      </c>
      <c r="AF171" s="106" t="s">
        <v>375</v>
      </c>
      <c r="AG171" s="51"/>
      <c r="AH171" s="51"/>
      <c r="AI171" s="106" t="s">
        <v>410</v>
      </c>
      <c r="AJ171" s="106">
        <v>0</v>
      </c>
      <c r="AK171" s="108">
        <v>0</v>
      </c>
      <c r="AL171" s="106">
        <v>0</v>
      </c>
      <c r="AM171" s="51"/>
      <c r="AN171" s="51"/>
      <c r="AO171" s="50"/>
      <c r="AP171" s="49"/>
      <c r="AQ171" s="49"/>
      <c r="AR171" s="48"/>
      <c r="AS171" s="47"/>
      <c r="AT171" s="46">
        <f t="shared" si="18"/>
        <v>95550</v>
      </c>
      <c r="AU171" s="45">
        <v>0</v>
      </c>
      <c r="AV171" s="45">
        <v>0</v>
      </c>
      <c r="AW171" s="45">
        <v>0</v>
      </c>
      <c r="AX171" s="45">
        <v>0</v>
      </c>
      <c r="AY171" s="45">
        <v>0</v>
      </c>
      <c r="AZ171" s="45">
        <v>0</v>
      </c>
      <c r="BA171" s="45">
        <v>0</v>
      </c>
      <c r="BB171" s="45">
        <v>0</v>
      </c>
      <c r="BC171" s="45">
        <v>0</v>
      </c>
      <c r="BD171" s="44">
        <v>0</v>
      </c>
      <c r="BE171" s="149"/>
    </row>
    <row r="172" spans="1:57" ht="39" customHeight="1" x14ac:dyDescent="0.25">
      <c r="A172" s="234">
        <v>2025</v>
      </c>
      <c r="B172" s="233">
        <v>138</v>
      </c>
      <c r="C172" s="51"/>
      <c r="D172" s="104" t="s">
        <v>198</v>
      </c>
      <c r="E172" s="106" t="s">
        <v>571</v>
      </c>
      <c r="F172" s="106" t="s">
        <v>268</v>
      </c>
      <c r="G172" s="51"/>
      <c r="H172" s="220">
        <f t="shared" si="16"/>
        <v>138</v>
      </c>
      <c r="I172" s="106" t="s">
        <v>445</v>
      </c>
      <c r="J172" s="109" t="s">
        <v>353</v>
      </c>
      <c r="K172" s="115">
        <v>876</v>
      </c>
      <c r="L172" s="106" t="s">
        <v>354</v>
      </c>
      <c r="M172" s="115">
        <v>1</v>
      </c>
      <c r="N172" s="106">
        <v>34406000000</v>
      </c>
      <c r="O172" s="106" t="s">
        <v>355</v>
      </c>
      <c r="P172" s="106" t="s">
        <v>198</v>
      </c>
      <c r="Q172" s="106" t="s">
        <v>356</v>
      </c>
      <c r="R172" s="106" t="s">
        <v>522</v>
      </c>
      <c r="S172" s="106" t="s">
        <v>360</v>
      </c>
      <c r="T172" s="106" t="s">
        <v>466</v>
      </c>
      <c r="U172" s="135" t="s">
        <v>740</v>
      </c>
      <c r="V172" s="123">
        <v>45658</v>
      </c>
      <c r="W172" s="110" t="s">
        <v>366</v>
      </c>
      <c r="X172" s="123">
        <v>45658</v>
      </c>
      <c r="Y172" s="123">
        <v>46022</v>
      </c>
      <c r="Z172" s="147">
        <v>43520</v>
      </c>
      <c r="AA172" s="192" t="s">
        <v>44</v>
      </c>
      <c r="AB172" s="147">
        <f t="shared" si="17"/>
        <v>43520</v>
      </c>
      <c r="AC172" s="109" t="s">
        <v>44</v>
      </c>
      <c r="AD172" s="106">
        <v>14</v>
      </c>
      <c r="AE172" s="106" t="s">
        <v>469</v>
      </c>
      <c r="AF172" s="106" t="s">
        <v>373</v>
      </c>
      <c r="AG172" s="51"/>
      <c r="AH172" s="51"/>
      <c r="AI172" s="106" t="s">
        <v>492</v>
      </c>
      <c r="AJ172" s="106">
        <v>0</v>
      </c>
      <c r="AK172" s="108">
        <v>0</v>
      </c>
      <c r="AL172" s="106">
        <v>0</v>
      </c>
      <c r="AM172" s="51"/>
      <c r="AN172" s="51"/>
      <c r="AO172" s="50"/>
      <c r="AP172" s="49"/>
      <c r="AQ172" s="49"/>
      <c r="AR172" s="48"/>
      <c r="AS172" s="47"/>
      <c r="AT172" s="46">
        <f t="shared" si="18"/>
        <v>43520</v>
      </c>
      <c r="AU172" s="45">
        <v>0</v>
      </c>
      <c r="AV172" s="45">
        <v>0</v>
      </c>
      <c r="AW172" s="45">
        <v>0</v>
      </c>
      <c r="AX172" s="45">
        <v>0</v>
      </c>
      <c r="AY172" s="45">
        <v>0</v>
      </c>
      <c r="AZ172" s="45">
        <v>0</v>
      </c>
      <c r="BA172" s="45">
        <v>0</v>
      </c>
      <c r="BB172" s="45">
        <v>0</v>
      </c>
      <c r="BC172" s="45">
        <v>0</v>
      </c>
      <c r="BD172" s="44">
        <f t="shared" ref="BD172:BD178" si="19">+AB172</f>
        <v>43520</v>
      </c>
      <c r="BE172" s="237" t="s">
        <v>507</v>
      </c>
    </row>
    <row r="173" spans="1:57" ht="38.25" customHeight="1" x14ac:dyDescent="0.25">
      <c r="A173" s="234">
        <v>2025</v>
      </c>
      <c r="B173" s="233">
        <v>139</v>
      </c>
      <c r="C173" s="51"/>
      <c r="D173" s="104" t="s">
        <v>198</v>
      </c>
      <c r="E173" s="106" t="s">
        <v>571</v>
      </c>
      <c r="F173" s="106" t="s">
        <v>268</v>
      </c>
      <c r="G173" s="51"/>
      <c r="H173" s="220">
        <f t="shared" si="16"/>
        <v>139</v>
      </c>
      <c r="I173" s="106" t="s">
        <v>446</v>
      </c>
      <c r="J173" s="109" t="s">
        <v>353</v>
      </c>
      <c r="K173" s="115">
        <v>876</v>
      </c>
      <c r="L173" s="106" t="s">
        <v>354</v>
      </c>
      <c r="M173" s="115">
        <v>1</v>
      </c>
      <c r="N173" s="106">
        <v>34406000000</v>
      </c>
      <c r="O173" s="106" t="s">
        <v>355</v>
      </c>
      <c r="P173" s="106" t="s">
        <v>198</v>
      </c>
      <c r="Q173" s="106" t="s">
        <v>356</v>
      </c>
      <c r="R173" s="51"/>
      <c r="S173" s="106" t="s">
        <v>360</v>
      </c>
      <c r="T173" s="106" t="s">
        <v>470</v>
      </c>
      <c r="U173" s="135" t="s">
        <v>740</v>
      </c>
      <c r="V173" s="123">
        <v>45658</v>
      </c>
      <c r="W173" s="110" t="s">
        <v>366</v>
      </c>
      <c r="X173" s="123">
        <v>45658</v>
      </c>
      <c r="Y173" s="123">
        <v>46022</v>
      </c>
      <c r="Z173" s="256">
        <v>18480</v>
      </c>
      <c r="AA173" s="109" t="s">
        <v>44</v>
      </c>
      <c r="AB173" s="147">
        <f t="shared" si="17"/>
        <v>18480</v>
      </c>
      <c r="AC173" s="109" t="s">
        <v>44</v>
      </c>
      <c r="AD173" s="106">
        <v>14</v>
      </c>
      <c r="AE173" s="106" t="s">
        <v>469</v>
      </c>
      <c r="AF173" s="106" t="s">
        <v>373</v>
      </c>
      <c r="AG173" s="51"/>
      <c r="AH173" s="51"/>
      <c r="AI173" s="106" t="s">
        <v>492</v>
      </c>
      <c r="AJ173" s="106">
        <v>0</v>
      </c>
      <c r="AK173" s="108">
        <v>0</v>
      </c>
      <c r="AL173" s="106">
        <v>0</v>
      </c>
      <c r="AM173" s="51"/>
      <c r="AN173" s="51"/>
      <c r="AO173" s="50"/>
      <c r="AP173" s="49"/>
      <c r="AQ173" s="49"/>
      <c r="AR173" s="48"/>
      <c r="AS173" s="47"/>
      <c r="AT173" s="46">
        <f t="shared" si="18"/>
        <v>18480</v>
      </c>
      <c r="AU173" s="45">
        <v>0</v>
      </c>
      <c r="AV173" s="45">
        <v>0</v>
      </c>
      <c r="AW173" s="45">
        <v>0</v>
      </c>
      <c r="AX173" s="45">
        <v>0</v>
      </c>
      <c r="AY173" s="45">
        <v>0</v>
      </c>
      <c r="AZ173" s="45">
        <v>0</v>
      </c>
      <c r="BA173" s="45">
        <v>0</v>
      </c>
      <c r="BB173" s="45">
        <v>0</v>
      </c>
      <c r="BC173" s="45">
        <v>0</v>
      </c>
      <c r="BD173" s="44">
        <f t="shared" si="19"/>
        <v>18480</v>
      </c>
      <c r="BE173" s="237" t="s">
        <v>505</v>
      </c>
    </row>
    <row r="174" spans="1:57" ht="39" customHeight="1" x14ac:dyDescent="0.25">
      <c r="A174" s="234">
        <v>2025</v>
      </c>
      <c r="B174" s="233">
        <v>140</v>
      </c>
      <c r="C174" s="51"/>
      <c r="D174" s="104" t="s">
        <v>198</v>
      </c>
      <c r="E174" s="110" t="s">
        <v>269</v>
      </c>
      <c r="F174" s="106" t="s">
        <v>655</v>
      </c>
      <c r="G174" s="51"/>
      <c r="H174" s="220">
        <f t="shared" si="16"/>
        <v>140</v>
      </c>
      <c r="I174" s="106" t="s">
        <v>447</v>
      </c>
      <c r="J174" s="109" t="s">
        <v>353</v>
      </c>
      <c r="K174" s="115">
        <v>876</v>
      </c>
      <c r="L174" s="106" t="s">
        <v>354</v>
      </c>
      <c r="M174" s="115">
        <v>1</v>
      </c>
      <c r="N174" s="106">
        <v>34406000000</v>
      </c>
      <c r="O174" s="106" t="s">
        <v>355</v>
      </c>
      <c r="P174" s="106" t="s">
        <v>198</v>
      </c>
      <c r="Q174" s="106" t="s">
        <v>356</v>
      </c>
      <c r="R174" s="51"/>
      <c r="S174" s="106" t="s">
        <v>360</v>
      </c>
      <c r="T174" s="106" t="s">
        <v>471</v>
      </c>
      <c r="U174" s="135" t="s">
        <v>740</v>
      </c>
      <c r="V174" s="123">
        <v>45658</v>
      </c>
      <c r="W174" s="110" t="s">
        <v>366</v>
      </c>
      <c r="X174" s="123">
        <v>45658</v>
      </c>
      <c r="Y174" s="123">
        <v>46022</v>
      </c>
      <c r="Z174" s="147">
        <v>57600</v>
      </c>
      <c r="AA174" s="192" t="s">
        <v>44</v>
      </c>
      <c r="AB174" s="147">
        <f t="shared" si="17"/>
        <v>57600</v>
      </c>
      <c r="AC174" s="109" t="s">
        <v>44</v>
      </c>
      <c r="AD174" s="106">
        <v>14</v>
      </c>
      <c r="AE174" s="106" t="s">
        <v>447</v>
      </c>
      <c r="AF174" s="106" t="s">
        <v>373</v>
      </c>
      <c r="AG174" s="51"/>
      <c r="AH174" s="51"/>
      <c r="AI174" s="106" t="s">
        <v>493</v>
      </c>
      <c r="AJ174" s="106">
        <v>0</v>
      </c>
      <c r="AK174" s="108">
        <v>0</v>
      </c>
      <c r="AL174" s="106">
        <v>0</v>
      </c>
      <c r="AM174" s="51"/>
      <c r="AN174" s="51"/>
      <c r="AO174" s="50"/>
      <c r="AP174" s="49"/>
      <c r="AQ174" s="49"/>
      <c r="AR174" s="48"/>
      <c r="AS174" s="47"/>
      <c r="AT174" s="46">
        <f t="shared" si="18"/>
        <v>57600</v>
      </c>
      <c r="AU174" s="45">
        <v>0</v>
      </c>
      <c r="AV174" s="45">
        <v>0</v>
      </c>
      <c r="AW174" s="45">
        <v>0</v>
      </c>
      <c r="AX174" s="45">
        <v>0</v>
      </c>
      <c r="AY174" s="45">
        <v>0</v>
      </c>
      <c r="AZ174" s="45">
        <v>0</v>
      </c>
      <c r="BA174" s="45">
        <v>0</v>
      </c>
      <c r="BB174" s="45">
        <v>0</v>
      </c>
      <c r="BC174" s="45">
        <v>0</v>
      </c>
      <c r="BD174" s="44">
        <f t="shared" si="19"/>
        <v>57600</v>
      </c>
      <c r="BE174" s="237" t="s">
        <v>508</v>
      </c>
    </row>
    <row r="175" spans="1:57" ht="39" customHeight="1" x14ac:dyDescent="0.25">
      <c r="A175" s="234">
        <v>2025</v>
      </c>
      <c r="B175" s="233">
        <v>141</v>
      </c>
      <c r="C175" s="51"/>
      <c r="D175" s="104" t="s">
        <v>198</v>
      </c>
      <c r="E175" s="106" t="s">
        <v>257</v>
      </c>
      <c r="F175" s="106" t="s">
        <v>258</v>
      </c>
      <c r="G175" s="51"/>
      <c r="H175" s="220">
        <f t="shared" si="16"/>
        <v>141</v>
      </c>
      <c r="I175" s="106" t="s">
        <v>448</v>
      </c>
      <c r="J175" s="109" t="s">
        <v>353</v>
      </c>
      <c r="K175" s="115">
        <v>876</v>
      </c>
      <c r="L175" s="106" t="s">
        <v>354</v>
      </c>
      <c r="M175" s="115">
        <v>1</v>
      </c>
      <c r="N175" s="106">
        <v>34406000000</v>
      </c>
      <c r="O175" s="106" t="s">
        <v>355</v>
      </c>
      <c r="P175" s="106" t="s">
        <v>198</v>
      </c>
      <c r="Q175" s="106" t="s">
        <v>356</v>
      </c>
      <c r="R175" s="51"/>
      <c r="S175" s="261" t="s">
        <v>360</v>
      </c>
      <c r="T175" s="106" t="s">
        <v>472</v>
      </c>
      <c r="U175" s="135" t="s">
        <v>740</v>
      </c>
      <c r="V175" s="123">
        <v>45658</v>
      </c>
      <c r="W175" s="110" t="s">
        <v>366</v>
      </c>
      <c r="X175" s="123">
        <v>45658</v>
      </c>
      <c r="Y175" s="123">
        <v>46022</v>
      </c>
      <c r="Z175" s="147">
        <v>120000</v>
      </c>
      <c r="AA175" s="193" t="s">
        <v>44</v>
      </c>
      <c r="AB175" s="147">
        <f t="shared" si="17"/>
        <v>120000</v>
      </c>
      <c r="AC175" s="109" t="s">
        <v>44</v>
      </c>
      <c r="AD175" s="106">
        <v>12</v>
      </c>
      <c r="AE175" s="106" t="s">
        <v>383</v>
      </c>
      <c r="AF175" s="106" t="s">
        <v>373</v>
      </c>
      <c r="AG175" s="51"/>
      <c r="AH175" s="51"/>
      <c r="AI175" s="106" t="s">
        <v>411</v>
      </c>
      <c r="AJ175" s="106">
        <v>0</v>
      </c>
      <c r="AK175" s="108">
        <v>0</v>
      </c>
      <c r="AL175" s="106">
        <v>0</v>
      </c>
      <c r="AM175" s="51"/>
      <c r="AN175" s="51"/>
      <c r="AO175" s="50"/>
      <c r="AP175" s="49"/>
      <c r="AQ175" s="49"/>
      <c r="AR175" s="48"/>
      <c r="AS175" s="47"/>
      <c r="AT175" s="46">
        <f t="shared" si="18"/>
        <v>120000</v>
      </c>
      <c r="AU175" s="45">
        <v>0</v>
      </c>
      <c r="AV175" s="45">
        <v>0</v>
      </c>
      <c r="AW175" s="45">
        <v>0</v>
      </c>
      <c r="AX175" s="45">
        <v>0</v>
      </c>
      <c r="AY175" s="45">
        <v>0</v>
      </c>
      <c r="AZ175" s="45">
        <v>0</v>
      </c>
      <c r="BA175" s="45">
        <v>0</v>
      </c>
      <c r="BB175" s="45">
        <v>0</v>
      </c>
      <c r="BC175" s="45">
        <v>0</v>
      </c>
      <c r="BD175" s="44">
        <f t="shared" si="19"/>
        <v>120000</v>
      </c>
      <c r="BE175" s="237" t="s">
        <v>506</v>
      </c>
    </row>
    <row r="176" spans="1:57" ht="51.75" customHeight="1" x14ac:dyDescent="0.25">
      <c r="A176" s="234">
        <v>2025</v>
      </c>
      <c r="B176" s="233">
        <v>142</v>
      </c>
      <c r="C176" s="51"/>
      <c r="D176" s="104" t="s">
        <v>198</v>
      </c>
      <c r="E176" s="110" t="s">
        <v>277</v>
      </c>
      <c r="F176" s="106" t="s">
        <v>726</v>
      </c>
      <c r="G176" s="51"/>
      <c r="H176" s="220">
        <f t="shared" si="16"/>
        <v>142</v>
      </c>
      <c r="I176" s="106" t="s">
        <v>449</v>
      </c>
      <c r="J176" s="109" t="s">
        <v>353</v>
      </c>
      <c r="K176" s="115">
        <v>876</v>
      </c>
      <c r="L176" s="106" t="s">
        <v>354</v>
      </c>
      <c r="M176" s="115">
        <v>1</v>
      </c>
      <c r="N176" s="106">
        <v>34406000000</v>
      </c>
      <c r="O176" s="106" t="s">
        <v>355</v>
      </c>
      <c r="P176" s="106" t="s">
        <v>198</v>
      </c>
      <c r="Q176" s="106" t="s">
        <v>356</v>
      </c>
      <c r="R176" s="51"/>
      <c r="S176" s="106" t="s">
        <v>360</v>
      </c>
      <c r="T176" s="106" t="s">
        <v>473</v>
      </c>
      <c r="U176" s="135" t="s">
        <v>740</v>
      </c>
      <c r="V176" s="123">
        <v>45658</v>
      </c>
      <c r="W176" s="110" t="s">
        <v>366</v>
      </c>
      <c r="X176" s="123">
        <v>45658</v>
      </c>
      <c r="Y176" s="123">
        <v>46022</v>
      </c>
      <c r="Z176" s="147">
        <v>1397400</v>
      </c>
      <c r="AA176" s="109" t="s">
        <v>44</v>
      </c>
      <c r="AB176" s="147">
        <f t="shared" si="17"/>
        <v>1397400</v>
      </c>
      <c r="AC176" s="109" t="s">
        <v>44</v>
      </c>
      <c r="AD176" s="106">
        <v>4</v>
      </c>
      <c r="AE176" s="106" t="s">
        <v>474</v>
      </c>
      <c r="AF176" s="106" t="s">
        <v>373</v>
      </c>
      <c r="AG176" s="51"/>
      <c r="AH176" s="51"/>
      <c r="AI176" s="106" t="s">
        <v>494</v>
      </c>
      <c r="AJ176" s="106">
        <v>0</v>
      </c>
      <c r="AK176" s="108">
        <v>0</v>
      </c>
      <c r="AL176" s="106">
        <v>0</v>
      </c>
      <c r="AM176" s="51"/>
      <c r="AN176" s="51"/>
      <c r="AO176" s="50"/>
      <c r="AP176" s="49"/>
      <c r="AQ176" s="49"/>
      <c r="AR176" s="48"/>
      <c r="AS176" s="47"/>
      <c r="AT176" s="46">
        <f t="shared" si="18"/>
        <v>1397400</v>
      </c>
      <c r="AU176" s="45">
        <v>0</v>
      </c>
      <c r="AV176" s="45">
        <v>0</v>
      </c>
      <c r="AW176" s="45">
        <v>0</v>
      </c>
      <c r="AX176" s="45">
        <v>0</v>
      </c>
      <c r="AY176" s="45">
        <v>0</v>
      </c>
      <c r="AZ176" s="45">
        <v>0</v>
      </c>
      <c r="BA176" s="45">
        <v>0</v>
      </c>
      <c r="BB176" s="45">
        <v>0</v>
      </c>
      <c r="BC176" s="45">
        <v>0</v>
      </c>
      <c r="BD176" s="44">
        <f t="shared" si="19"/>
        <v>1397400</v>
      </c>
      <c r="BE176" s="237" t="s">
        <v>508</v>
      </c>
    </row>
    <row r="177" spans="1:57" ht="54" customHeight="1" x14ac:dyDescent="0.25">
      <c r="A177" s="234">
        <v>2025</v>
      </c>
      <c r="B177" s="233">
        <v>143</v>
      </c>
      <c r="C177" s="51"/>
      <c r="D177" s="104" t="s">
        <v>198</v>
      </c>
      <c r="E177" s="110" t="s">
        <v>270</v>
      </c>
      <c r="F177" s="110" t="s">
        <v>271</v>
      </c>
      <c r="G177" s="51"/>
      <c r="H177" s="220">
        <f t="shared" si="16"/>
        <v>143</v>
      </c>
      <c r="I177" s="106" t="s">
        <v>450</v>
      </c>
      <c r="J177" s="109" t="s">
        <v>353</v>
      </c>
      <c r="K177" s="115">
        <v>876</v>
      </c>
      <c r="L177" s="106" t="s">
        <v>354</v>
      </c>
      <c r="M177" s="115">
        <v>1</v>
      </c>
      <c r="N177" s="106">
        <v>34406000000</v>
      </c>
      <c r="O177" s="106" t="s">
        <v>355</v>
      </c>
      <c r="P177" s="106" t="s">
        <v>198</v>
      </c>
      <c r="Q177" s="106" t="s">
        <v>356</v>
      </c>
      <c r="R177" s="51"/>
      <c r="S177" s="106" t="s">
        <v>360</v>
      </c>
      <c r="T177" s="106" t="s">
        <v>727</v>
      </c>
      <c r="U177" s="135" t="s">
        <v>740</v>
      </c>
      <c r="V177" s="123">
        <v>45658</v>
      </c>
      <c r="W177" s="110" t="s">
        <v>366</v>
      </c>
      <c r="X177" s="123">
        <v>45658</v>
      </c>
      <c r="Y177" s="123">
        <v>46022</v>
      </c>
      <c r="Z177" s="147">
        <v>40442.410000000003</v>
      </c>
      <c r="AA177" s="192" t="s">
        <v>44</v>
      </c>
      <c r="AB177" s="147">
        <f t="shared" si="17"/>
        <v>40442.410000000003</v>
      </c>
      <c r="AC177" s="109" t="s">
        <v>44</v>
      </c>
      <c r="AD177" s="106">
        <v>12</v>
      </c>
      <c r="AE177" s="106" t="s">
        <v>475</v>
      </c>
      <c r="AF177" s="106" t="s">
        <v>373</v>
      </c>
      <c r="AG177" s="51"/>
      <c r="AH177" s="51"/>
      <c r="AI177" s="106" t="s">
        <v>495</v>
      </c>
      <c r="AJ177" s="106">
        <v>0</v>
      </c>
      <c r="AK177" s="108">
        <v>0</v>
      </c>
      <c r="AL177" s="106">
        <v>0</v>
      </c>
      <c r="AM177" s="51"/>
      <c r="AN177" s="51"/>
      <c r="AO177" s="50"/>
      <c r="AP177" s="49"/>
      <c r="AQ177" s="49"/>
      <c r="AR177" s="48"/>
      <c r="AS177" s="47"/>
      <c r="AT177" s="46">
        <f t="shared" si="18"/>
        <v>40442.410000000003</v>
      </c>
      <c r="AU177" s="45">
        <v>0</v>
      </c>
      <c r="AV177" s="45">
        <v>0</v>
      </c>
      <c r="AW177" s="45">
        <v>0</v>
      </c>
      <c r="AX177" s="45">
        <v>0</v>
      </c>
      <c r="AY177" s="45">
        <v>0</v>
      </c>
      <c r="AZ177" s="45">
        <v>0</v>
      </c>
      <c r="BA177" s="45">
        <v>0</v>
      </c>
      <c r="BB177" s="45">
        <v>0</v>
      </c>
      <c r="BC177" s="45">
        <v>0</v>
      </c>
      <c r="BD177" s="44">
        <f t="shared" si="19"/>
        <v>40442.410000000003</v>
      </c>
      <c r="BE177" s="237" t="s">
        <v>509</v>
      </c>
    </row>
    <row r="178" spans="1:57" ht="77.25" customHeight="1" x14ac:dyDescent="0.25">
      <c r="A178" s="234">
        <v>2025</v>
      </c>
      <c r="B178" s="233">
        <v>144</v>
      </c>
      <c r="C178" s="51"/>
      <c r="D178" s="104" t="s">
        <v>198</v>
      </c>
      <c r="E178" s="110" t="s">
        <v>270</v>
      </c>
      <c r="F178" s="110" t="s">
        <v>271</v>
      </c>
      <c r="G178" s="51"/>
      <c r="H178" s="220">
        <f t="shared" si="16"/>
        <v>144</v>
      </c>
      <c r="I178" s="106" t="s">
        <v>451</v>
      </c>
      <c r="J178" s="109" t="s">
        <v>353</v>
      </c>
      <c r="K178" s="115">
        <v>876</v>
      </c>
      <c r="L178" s="106" t="s">
        <v>354</v>
      </c>
      <c r="M178" s="115">
        <v>1</v>
      </c>
      <c r="N178" s="106">
        <v>34406000000</v>
      </c>
      <c r="O178" s="106" t="s">
        <v>355</v>
      </c>
      <c r="P178" s="106" t="s">
        <v>198</v>
      </c>
      <c r="Q178" s="106" t="s">
        <v>356</v>
      </c>
      <c r="R178" s="51"/>
      <c r="S178" s="106" t="s">
        <v>360</v>
      </c>
      <c r="T178" s="106" t="s">
        <v>476</v>
      </c>
      <c r="U178" s="135" t="s">
        <v>740</v>
      </c>
      <c r="V178" s="123">
        <v>45658</v>
      </c>
      <c r="W178" s="110" t="s">
        <v>366</v>
      </c>
      <c r="X178" s="123">
        <v>45658</v>
      </c>
      <c r="Y178" s="123">
        <v>46022</v>
      </c>
      <c r="Z178" s="147">
        <v>382166.64</v>
      </c>
      <c r="AA178" s="192" t="s">
        <v>44</v>
      </c>
      <c r="AB178" s="147">
        <f t="shared" si="17"/>
        <v>382166.64</v>
      </c>
      <c r="AC178" s="109" t="s">
        <v>44</v>
      </c>
      <c r="AD178" s="106">
        <v>12</v>
      </c>
      <c r="AE178" s="106" t="s">
        <v>475</v>
      </c>
      <c r="AF178" s="106" t="s">
        <v>373</v>
      </c>
      <c r="AG178" s="51"/>
      <c r="AH178" s="51"/>
      <c r="AI178" s="106" t="s">
        <v>495</v>
      </c>
      <c r="AJ178" s="106">
        <v>0</v>
      </c>
      <c r="AK178" s="108">
        <v>0</v>
      </c>
      <c r="AL178" s="106">
        <v>0</v>
      </c>
      <c r="AM178" s="51"/>
      <c r="AN178" s="51"/>
      <c r="AO178" s="50"/>
      <c r="AP178" s="49"/>
      <c r="AQ178" s="49"/>
      <c r="AR178" s="48"/>
      <c r="AS178" s="47"/>
      <c r="AT178" s="46">
        <f t="shared" si="18"/>
        <v>382166.64</v>
      </c>
      <c r="AU178" s="45">
        <v>0</v>
      </c>
      <c r="AV178" s="45">
        <v>0</v>
      </c>
      <c r="AW178" s="45">
        <v>0</v>
      </c>
      <c r="AX178" s="45">
        <v>0</v>
      </c>
      <c r="AY178" s="45">
        <v>0</v>
      </c>
      <c r="AZ178" s="45">
        <v>0</v>
      </c>
      <c r="BA178" s="45">
        <v>0</v>
      </c>
      <c r="BB178" s="45">
        <v>0</v>
      </c>
      <c r="BC178" s="45">
        <v>0</v>
      </c>
      <c r="BD178" s="44">
        <f t="shared" si="19"/>
        <v>382166.64</v>
      </c>
      <c r="BE178" s="237" t="s">
        <v>509</v>
      </c>
    </row>
    <row r="179" spans="1:57" ht="50.25" customHeight="1" x14ac:dyDescent="0.25">
      <c r="A179" s="213">
        <v>2025</v>
      </c>
      <c r="B179" s="233">
        <v>145</v>
      </c>
      <c r="C179" s="51"/>
      <c r="D179" s="104" t="s">
        <v>198</v>
      </c>
      <c r="E179" s="110" t="s">
        <v>209</v>
      </c>
      <c r="F179" s="110" t="s">
        <v>679</v>
      </c>
      <c r="G179" s="51"/>
      <c r="H179" s="220">
        <f t="shared" si="16"/>
        <v>145</v>
      </c>
      <c r="I179" s="106" t="s">
        <v>687</v>
      </c>
      <c r="J179" s="116" t="s">
        <v>353</v>
      </c>
      <c r="K179" s="115">
        <v>876</v>
      </c>
      <c r="L179" s="106" t="s">
        <v>354</v>
      </c>
      <c r="M179" s="115">
        <v>1</v>
      </c>
      <c r="N179" s="106">
        <v>34406000000</v>
      </c>
      <c r="O179" s="106" t="s">
        <v>355</v>
      </c>
      <c r="P179" s="126" t="s">
        <v>198</v>
      </c>
      <c r="Q179" s="108" t="s">
        <v>356</v>
      </c>
      <c r="R179" s="51"/>
      <c r="S179" s="106" t="s">
        <v>360</v>
      </c>
      <c r="T179" s="106" t="s">
        <v>468</v>
      </c>
      <c r="U179" s="135" t="s">
        <v>740</v>
      </c>
      <c r="V179" s="123">
        <v>45658</v>
      </c>
      <c r="W179" s="110" t="s">
        <v>366</v>
      </c>
      <c r="X179" s="123">
        <v>45658</v>
      </c>
      <c r="Y179" s="123">
        <v>46022</v>
      </c>
      <c r="Z179" s="137">
        <v>78660</v>
      </c>
      <c r="AA179" s="154" t="s">
        <v>44</v>
      </c>
      <c r="AB179" s="147">
        <f t="shared" si="17"/>
        <v>78660</v>
      </c>
      <c r="AC179" s="109" t="s">
        <v>44</v>
      </c>
      <c r="AD179" s="106">
        <v>12</v>
      </c>
      <c r="AE179" s="106" t="s">
        <v>401</v>
      </c>
      <c r="AF179" s="106" t="s">
        <v>373</v>
      </c>
      <c r="AG179" s="51"/>
      <c r="AH179" s="51"/>
      <c r="AI179" s="106" t="s">
        <v>426</v>
      </c>
      <c r="AJ179" s="106">
        <v>0</v>
      </c>
      <c r="AK179" s="105">
        <v>0</v>
      </c>
      <c r="AL179" s="105">
        <v>0</v>
      </c>
      <c r="AM179" s="51"/>
      <c r="AN179" s="51"/>
      <c r="AO179" s="50"/>
      <c r="AP179" s="49"/>
      <c r="AQ179" s="49"/>
      <c r="AR179" s="48"/>
      <c r="AS179" s="47"/>
      <c r="AT179" s="46">
        <f t="shared" si="18"/>
        <v>78660</v>
      </c>
      <c r="AU179" s="45">
        <v>0</v>
      </c>
      <c r="AV179" s="45">
        <v>0</v>
      </c>
      <c r="AW179" s="45">
        <v>0</v>
      </c>
      <c r="AX179" s="45">
        <v>0</v>
      </c>
      <c r="AY179" s="45">
        <v>0</v>
      </c>
      <c r="AZ179" s="45">
        <v>0</v>
      </c>
      <c r="BA179" s="45">
        <v>0</v>
      </c>
      <c r="BB179" s="45">
        <v>0</v>
      </c>
      <c r="BC179" s="45">
        <v>0</v>
      </c>
      <c r="BD179" s="44">
        <f>+Z179</f>
        <v>78660</v>
      </c>
      <c r="BE179" t="s">
        <v>506</v>
      </c>
    </row>
    <row r="180" spans="1:57" ht="119.25" customHeight="1" x14ac:dyDescent="0.25">
      <c r="A180" s="234">
        <v>2025</v>
      </c>
      <c r="B180" s="233">
        <v>146</v>
      </c>
      <c r="C180" s="51"/>
      <c r="D180" s="104" t="s">
        <v>198</v>
      </c>
      <c r="E180" s="257" t="s">
        <v>684</v>
      </c>
      <c r="F180" s="110" t="s">
        <v>728</v>
      </c>
      <c r="G180" s="51"/>
      <c r="H180" s="220">
        <f t="shared" si="16"/>
        <v>146</v>
      </c>
      <c r="I180" s="106" t="s">
        <v>729</v>
      </c>
      <c r="J180" s="109" t="s">
        <v>353</v>
      </c>
      <c r="K180" s="115">
        <v>876</v>
      </c>
      <c r="L180" s="106" t="s">
        <v>354</v>
      </c>
      <c r="M180" s="115">
        <v>1</v>
      </c>
      <c r="N180" s="106">
        <v>34406000000</v>
      </c>
      <c r="O180" s="106" t="s">
        <v>355</v>
      </c>
      <c r="P180" s="106" t="s">
        <v>198</v>
      </c>
      <c r="Q180" s="106" t="s">
        <v>356</v>
      </c>
      <c r="R180" s="51"/>
      <c r="S180" s="106" t="s">
        <v>360</v>
      </c>
      <c r="T180" s="106" t="s">
        <v>730</v>
      </c>
      <c r="U180" s="135" t="s">
        <v>740</v>
      </c>
      <c r="V180" s="123" t="s">
        <v>751</v>
      </c>
      <c r="W180" s="110" t="s">
        <v>367</v>
      </c>
      <c r="X180" s="123">
        <v>45658</v>
      </c>
      <c r="Y180" s="123">
        <v>46022</v>
      </c>
      <c r="Z180" s="256">
        <v>98680</v>
      </c>
      <c r="AA180" s="192" t="s">
        <v>44</v>
      </c>
      <c r="AB180" s="147">
        <f t="shared" si="17"/>
        <v>98680</v>
      </c>
      <c r="AC180" s="109" t="s">
        <v>44</v>
      </c>
      <c r="AD180" s="106">
        <v>14</v>
      </c>
      <c r="AE180" s="106" t="s">
        <v>401</v>
      </c>
      <c r="AF180" s="106" t="s">
        <v>373</v>
      </c>
      <c r="AG180" s="51"/>
      <c r="AH180" s="51"/>
      <c r="AI180" s="106" t="s">
        <v>426</v>
      </c>
      <c r="AJ180" s="106">
        <v>0</v>
      </c>
      <c r="AK180" s="108">
        <v>0</v>
      </c>
      <c r="AL180" s="106">
        <v>0</v>
      </c>
      <c r="AM180" s="51"/>
      <c r="AN180" s="51"/>
      <c r="AO180" s="50"/>
      <c r="AP180" s="49"/>
      <c r="AQ180" s="49"/>
      <c r="AR180" s="48"/>
      <c r="AS180" s="47"/>
      <c r="AT180" s="46">
        <f t="shared" si="18"/>
        <v>98680</v>
      </c>
      <c r="AU180" s="45">
        <v>0</v>
      </c>
      <c r="AV180" s="45">
        <v>0</v>
      </c>
      <c r="AW180" s="45">
        <v>0</v>
      </c>
      <c r="AX180" s="45">
        <v>0</v>
      </c>
      <c r="AY180" s="45">
        <v>0</v>
      </c>
      <c r="AZ180" s="45">
        <v>0</v>
      </c>
      <c r="BA180" s="45">
        <v>0</v>
      </c>
      <c r="BB180" s="45">
        <v>0</v>
      </c>
      <c r="BC180" s="45">
        <v>0</v>
      </c>
      <c r="BD180" s="44">
        <f>+Z180</f>
        <v>98680</v>
      </c>
      <c r="BE180" s="237" t="s">
        <v>731</v>
      </c>
    </row>
    <row r="181" spans="1:57" ht="42.75" customHeight="1" x14ac:dyDescent="0.25">
      <c r="A181" s="234">
        <v>2025</v>
      </c>
      <c r="B181" s="233">
        <v>147</v>
      </c>
      <c r="C181" s="51"/>
      <c r="D181" s="104" t="s">
        <v>198</v>
      </c>
      <c r="E181" s="257" t="s">
        <v>732</v>
      </c>
      <c r="F181" s="257" t="s">
        <v>679</v>
      </c>
      <c r="G181" s="51"/>
      <c r="H181" s="220">
        <f t="shared" si="16"/>
        <v>147</v>
      </c>
      <c r="I181" s="106" t="s">
        <v>733</v>
      </c>
      <c r="J181" s="109" t="s">
        <v>353</v>
      </c>
      <c r="K181" s="115">
        <v>876</v>
      </c>
      <c r="L181" s="106" t="s">
        <v>354</v>
      </c>
      <c r="M181" s="115">
        <v>1</v>
      </c>
      <c r="N181" s="106">
        <v>34406000000</v>
      </c>
      <c r="O181" s="106" t="s">
        <v>355</v>
      </c>
      <c r="P181" s="106" t="s">
        <v>198</v>
      </c>
      <c r="Q181" s="106" t="s">
        <v>356</v>
      </c>
      <c r="R181" s="51"/>
      <c r="S181" s="106" t="s">
        <v>360</v>
      </c>
      <c r="T181" s="106" t="s">
        <v>680</v>
      </c>
      <c r="U181" s="135" t="s">
        <v>740</v>
      </c>
      <c r="V181" s="123" t="s">
        <v>751</v>
      </c>
      <c r="W181" s="110" t="s">
        <v>367</v>
      </c>
      <c r="X181" s="123">
        <v>45658</v>
      </c>
      <c r="Y181" s="123">
        <v>46022</v>
      </c>
      <c r="Z181" s="147">
        <v>70000</v>
      </c>
      <c r="AA181" s="192" t="s">
        <v>44</v>
      </c>
      <c r="AB181" s="147">
        <f t="shared" si="17"/>
        <v>70000</v>
      </c>
      <c r="AC181" s="109" t="s">
        <v>44</v>
      </c>
      <c r="AD181" s="106">
        <v>14</v>
      </c>
      <c r="AE181" s="106" t="s">
        <v>401</v>
      </c>
      <c r="AF181" s="106" t="s">
        <v>373</v>
      </c>
      <c r="AG181" s="51"/>
      <c r="AH181" s="51"/>
      <c r="AI181" s="106" t="s">
        <v>426</v>
      </c>
      <c r="AJ181" s="106">
        <v>0</v>
      </c>
      <c r="AK181" s="108">
        <v>0</v>
      </c>
      <c r="AL181" s="106">
        <v>0</v>
      </c>
      <c r="AM181" s="51"/>
      <c r="AN181" s="51"/>
      <c r="AO181" s="50"/>
      <c r="AP181" s="49"/>
      <c r="AQ181" s="49"/>
      <c r="AR181" s="48"/>
      <c r="AS181" s="47"/>
      <c r="AT181" s="46">
        <f t="shared" si="18"/>
        <v>70000</v>
      </c>
      <c r="AU181" s="45">
        <v>0</v>
      </c>
      <c r="AV181" s="45">
        <v>0</v>
      </c>
      <c r="AW181" s="45">
        <v>0</v>
      </c>
      <c r="AX181" s="45">
        <v>0</v>
      </c>
      <c r="AY181" s="45">
        <v>0</v>
      </c>
      <c r="AZ181" s="45">
        <v>0</v>
      </c>
      <c r="BA181" s="45">
        <v>0</v>
      </c>
      <c r="BB181" s="45">
        <v>0</v>
      </c>
      <c r="BC181" s="45">
        <v>0</v>
      </c>
      <c r="BD181" s="44">
        <f>+Z181</f>
        <v>70000</v>
      </c>
      <c r="BE181" s="237" t="s">
        <v>731</v>
      </c>
    </row>
    <row r="182" spans="1:57" ht="50.25" customHeight="1" x14ac:dyDescent="0.25">
      <c r="A182" s="234">
        <v>2025</v>
      </c>
      <c r="B182" s="233">
        <v>148</v>
      </c>
      <c r="C182" s="51"/>
      <c r="D182" s="104" t="s">
        <v>198</v>
      </c>
      <c r="E182" s="110" t="s">
        <v>272</v>
      </c>
      <c r="F182" s="110" t="s">
        <v>273</v>
      </c>
      <c r="G182" s="51"/>
      <c r="H182" s="220">
        <f t="shared" si="16"/>
        <v>148</v>
      </c>
      <c r="I182" s="106" t="s">
        <v>452</v>
      </c>
      <c r="J182" s="109" t="s">
        <v>353</v>
      </c>
      <c r="K182" s="115">
        <v>876</v>
      </c>
      <c r="L182" s="106" t="s">
        <v>354</v>
      </c>
      <c r="M182" s="115">
        <v>1</v>
      </c>
      <c r="N182" s="106">
        <v>34406000000</v>
      </c>
      <c r="O182" s="106" t="s">
        <v>355</v>
      </c>
      <c r="P182" s="106" t="s">
        <v>198</v>
      </c>
      <c r="Q182" s="106" t="s">
        <v>356</v>
      </c>
      <c r="R182" s="51"/>
      <c r="S182" s="106" t="s">
        <v>360</v>
      </c>
      <c r="T182" s="106" t="s">
        <v>477</v>
      </c>
      <c r="U182" s="135" t="s">
        <v>740</v>
      </c>
      <c r="V182" s="123">
        <v>45658</v>
      </c>
      <c r="W182" s="110" t="s">
        <v>366</v>
      </c>
      <c r="X182" s="123">
        <v>45658</v>
      </c>
      <c r="Y182" s="123">
        <v>46022</v>
      </c>
      <c r="Z182" s="147">
        <v>42456</v>
      </c>
      <c r="AA182" s="192" t="s">
        <v>44</v>
      </c>
      <c r="AB182" s="147">
        <f t="shared" si="17"/>
        <v>42456</v>
      </c>
      <c r="AC182" s="109" t="s">
        <v>44</v>
      </c>
      <c r="AD182" s="106">
        <v>14</v>
      </c>
      <c r="AE182" s="106" t="s">
        <v>401</v>
      </c>
      <c r="AF182" s="106" t="s">
        <v>373</v>
      </c>
      <c r="AG182" s="51"/>
      <c r="AH182" s="51"/>
      <c r="AI182" s="106" t="s">
        <v>426</v>
      </c>
      <c r="AJ182" s="106">
        <v>0</v>
      </c>
      <c r="AK182" s="108">
        <v>0</v>
      </c>
      <c r="AL182" s="106">
        <v>0</v>
      </c>
      <c r="AM182" s="51"/>
      <c r="AN182" s="51"/>
      <c r="AO182" s="50"/>
      <c r="AP182" s="49"/>
      <c r="AQ182" s="49"/>
      <c r="AR182" s="48"/>
      <c r="AS182" s="47"/>
      <c r="AT182" s="46">
        <f t="shared" si="18"/>
        <v>42456</v>
      </c>
      <c r="AU182" s="45">
        <v>0</v>
      </c>
      <c r="AV182" s="45">
        <v>0</v>
      </c>
      <c r="AW182" s="45">
        <v>0</v>
      </c>
      <c r="AX182" s="45">
        <v>0</v>
      </c>
      <c r="AY182" s="45">
        <v>0</v>
      </c>
      <c r="AZ182" s="45">
        <v>0</v>
      </c>
      <c r="BA182" s="45">
        <v>0</v>
      </c>
      <c r="BB182" s="45">
        <v>0</v>
      </c>
      <c r="BC182" s="45">
        <v>0</v>
      </c>
      <c r="BD182" s="44">
        <f t="shared" ref="BD182:BD191" si="20">+AB182</f>
        <v>42456</v>
      </c>
      <c r="BE182" s="237" t="s">
        <v>508</v>
      </c>
    </row>
    <row r="183" spans="1:57" ht="50.25" customHeight="1" x14ac:dyDescent="0.25">
      <c r="A183" s="234">
        <v>2025</v>
      </c>
      <c r="B183" s="233">
        <v>149</v>
      </c>
      <c r="C183" s="51"/>
      <c r="D183" s="104" t="s">
        <v>198</v>
      </c>
      <c r="E183" s="110" t="s">
        <v>272</v>
      </c>
      <c r="F183" s="110" t="s">
        <v>273</v>
      </c>
      <c r="G183" s="51"/>
      <c r="H183" s="220">
        <f t="shared" ref="H183" si="21">+B183</f>
        <v>149</v>
      </c>
      <c r="I183" s="106" t="s">
        <v>848</v>
      </c>
      <c r="J183" s="109" t="s">
        <v>353</v>
      </c>
      <c r="K183" s="115">
        <v>876</v>
      </c>
      <c r="L183" s="106" t="s">
        <v>354</v>
      </c>
      <c r="M183" s="115">
        <v>1</v>
      </c>
      <c r="N183" s="106">
        <v>34406000000</v>
      </c>
      <c r="O183" s="106" t="s">
        <v>355</v>
      </c>
      <c r="P183" s="106" t="s">
        <v>198</v>
      </c>
      <c r="Q183" s="106" t="s">
        <v>356</v>
      </c>
      <c r="R183" s="51"/>
      <c r="S183" s="106" t="s">
        <v>360</v>
      </c>
      <c r="T183" s="106" t="s">
        <v>477</v>
      </c>
      <c r="U183" s="135" t="s">
        <v>740</v>
      </c>
      <c r="V183" s="123">
        <v>45658</v>
      </c>
      <c r="W183" s="110" t="s">
        <v>366</v>
      </c>
      <c r="X183" s="123">
        <v>45658</v>
      </c>
      <c r="Y183" s="123">
        <v>46022</v>
      </c>
      <c r="Z183" s="147">
        <v>15000</v>
      </c>
      <c r="AA183" s="192" t="s">
        <v>44</v>
      </c>
      <c r="AB183" s="147">
        <f t="shared" ref="AB183" si="22">Z183</f>
        <v>15000</v>
      </c>
      <c r="AC183" s="109" t="s">
        <v>44</v>
      </c>
      <c r="AD183" s="106">
        <v>14</v>
      </c>
      <c r="AE183" s="106" t="s">
        <v>401</v>
      </c>
      <c r="AF183" s="106" t="s">
        <v>373</v>
      </c>
      <c r="AG183" s="51"/>
      <c r="AH183" s="51"/>
      <c r="AI183" s="106" t="s">
        <v>426</v>
      </c>
      <c r="AJ183" s="106">
        <v>0</v>
      </c>
      <c r="AK183" s="108">
        <v>0</v>
      </c>
      <c r="AL183" s="106">
        <v>0</v>
      </c>
      <c r="AM183" s="51"/>
      <c r="AN183" s="51"/>
      <c r="AO183" s="50"/>
      <c r="AP183" s="49"/>
      <c r="AQ183" s="49"/>
      <c r="AR183" s="48"/>
      <c r="AS183" s="47"/>
      <c r="AT183" s="46">
        <f t="shared" ref="AT183" si="23">+Z183</f>
        <v>15000</v>
      </c>
      <c r="AU183" s="45">
        <v>0</v>
      </c>
      <c r="AV183" s="45">
        <v>0</v>
      </c>
      <c r="AW183" s="45">
        <v>0</v>
      </c>
      <c r="AX183" s="45">
        <v>0</v>
      </c>
      <c r="AY183" s="45">
        <v>0</v>
      </c>
      <c r="AZ183" s="45">
        <v>0</v>
      </c>
      <c r="BA183" s="45">
        <v>0</v>
      </c>
      <c r="BB183" s="45">
        <v>0</v>
      </c>
      <c r="BC183" s="45">
        <v>0</v>
      </c>
      <c r="BD183" s="44">
        <f t="shared" ref="BD183" si="24">+AB183</f>
        <v>15000</v>
      </c>
      <c r="BE183" s="237" t="s">
        <v>508</v>
      </c>
    </row>
    <row r="184" spans="1:57" ht="110.25" customHeight="1" x14ac:dyDescent="0.25">
      <c r="A184" s="234">
        <v>2025</v>
      </c>
      <c r="B184" s="233">
        <v>150</v>
      </c>
      <c r="C184" s="51"/>
      <c r="D184" s="104" t="s">
        <v>198</v>
      </c>
      <c r="E184" s="106" t="s">
        <v>732</v>
      </c>
      <c r="F184" s="257" t="s">
        <v>679</v>
      </c>
      <c r="G184" s="51"/>
      <c r="H184" s="220">
        <f t="shared" si="16"/>
        <v>150</v>
      </c>
      <c r="I184" s="106" t="s">
        <v>453</v>
      </c>
      <c r="J184" s="109" t="s">
        <v>353</v>
      </c>
      <c r="K184" s="109">
        <v>876</v>
      </c>
      <c r="L184" s="106" t="s">
        <v>354</v>
      </c>
      <c r="M184" s="129">
        <v>1</v>
      </c>
      <c r="N184" s="106">
        <v>34406000000</v>
      </c>
      <c r="O184" s="106" t="s">
        <v>355</v>
      </c>
      <c r="P184" s="106" t="s">
        <v>198</v>
      </c>
      <c r="Q184" s="106" t="s">
        <v>356</v>
      </c>
      <c r="R184" s="51"/>
      <c r="S184" s="106" t="s">
        <v>360</v>
      </c>
      <c r="T184" s="106" t="s">
        <v>478</v>
      </c>
      <c r="U184" s="135" t="s">
        <v>740</v>
      </c>
      <c r="V184" s="123">
        <v>45658</v>
      </c>
      <c r="W184" s="110" t="s">
        <v>366</v>
      </c>
      <c r="X184" s="123">
        <v>45658</v>
      </c>
      <c r="Y184" s="123">
        <v>46022</v>
      </c>
      <c r="Z184" s="137">
        <v>25788</v>
      </c>
      <c r="AA184" s="158" t="s">
        <v>44</v>
      </c>
      <c r="AB184" s="147">
        <f t="shared" si="17"/>
        <v>25788</v>
      </c>
      <c r="AC184" s="159" t="s">
        <v>44</v>
      </c>
      <c r="AD184" s="106">
        <v>12</v>
      </c>
      <c r="AE184" s="106" t="s">
        <v>479</v>
      </c>
      <c r="AF184" s="106" t="s">
        <v>373</v>
      </c>
      <c r="AG184" s="51"/>
      <c r="AH184" s="51"/>
      <c r="AI184" s="106" t="s">
        <v>496</v>
      </c>
      <c r="AJ184" s="106">
        <v>0</v>
      </c>
      <c r="AK184" s="108">
        <v>0</v>
      </c>
      <c r="AL184" s="106">
        <v>0</v>
      </c>
      <c r="AM184" s="51"/>
      <c r="AN184" s="51"/>
      <c r="AO184" s="50"/>
      <c r="AP184" s="49"/>
      <c r="AQ184" s="49"/>
      <c r="AR184" s="48"/>
      <c r="AS184" s="47"/>
      <c r="AT184" s="46">
        <f t="shared" si="18"/>
        <v>25788</v>
      </c>
      <c r="AU184" s="45">
        <v>0</v>
      </c>
      <c r="AV184" s="45">
        <v>0</v>
      </c>
      <c r="AW184" s="45">
        <v>0</v>
      </c>
      <c r="AX184" s="45">
        <v>0</v>
      </c>
      <c r="AY184" s="45">
        <v>0</v>
      </c>
      <c r="AZ184" s="45">
        <v>0</v>
      </c>
      <c r="BA184" s="45">
        <v>0</v>
      </c>
      <c r="BB184" s="45">
        <v>0</v>
      </c>
      <c r="BC184" s="45">
        <v>0</v>
      </c>
      <c r="BD184" s="44">
        <f t="shared" si="20"/>
        <v>25788</v>
      </c>
      <c r="BE184" s="237" t="s">
        <v>508</v>
      </c>
    </row>
    <row r="185" spans="1:57" ht="26.25" customHeight="1" x14ac:dyDescent="0.25">
      <c r="A185" s="234">
        <v>2025</v>
      </c>
      <c r="B185" s="233">
        <v>151</v>
      </c>
      <c r="C185" s="51"/>
      <c r="D185" s="104" t="s">
        <v>198</v>
      </c>
      <c r="E185" s="106" t="s">
        <v>658</v>
      </c>
      <c r="F185" s="106" t="s">
        <v>656</v>
      </c>
      <c r="G185" s="51"/>
      <c r="H185" s="220">
        <f t="shared" si="16"/>
        <v>151</v>
      </c>
      <c r="I185" s="106" t="s">
        <v>454</v>
      </c>
      <c r="J185" s="109" t="s">
        <v>353</v>
      </c>
      <c r="K185" s="109">
        <v>876</v>
      </c>
      <c r="L185" s="106" t="s">
        <v>354</v>
      </c>
      <c r="M185" s="129">
        <v>1</v>
      </c>
      <c r="N185" s="106">
        <v>34406000000</v>
      </c>
      <c r="O185" s="106" t="s">
        <v>355</v>
      </c>
      <c r="P185" s="106" t="s">
        <v>198</v>
      </c>
      <c r="Q185" s="106" t="s">
        <v>359</v>
      </c>
      <c r="R185" s="51"/>
      <c r="S185" s="106" t="s">
        <v>360</v>
      </c>
      <c r="T185" s="106"/>
      <c r="U185" s="135" t="s">
        <v>740</v>
      </c>
      <c r="V185" s="123">
        <v>45658</v>
      </c>
      <c r="W185" s="110" t="s">
        <v>366</v>
      </c>
      <c r="X185" s="123">
        <v>45658</v>
      </c>
      <c r="Y185" s="123">
        <v>46022</v>
      </c>
      <c r="Z185" s="137">
        <v>103200</v>
      </c>
      <c r="AA185" s="154" t="s">
        <v>44</v>
      </c>
      <c r="AB185" s="147">
        <f t="shared" si="17"/>
        <v>103200</v>
      </c>
      <c r="AC185" s="159" t="s">
        <v>44</v>
      </c>
      <c r="AD185" s="106">
        <v>12</v>
      </c>
      <c r="AE185" s="106" t="s">
        <v>480</v>
      </c>
      <c r="AF185" s="106" t="s">
        <v>373</v>
      </c>
      <c r="AG185" s="51"/>
      <c r="AH185" s="51"/>
      <c r="AI185" s="106" t="s">
        <v>497</v>
      </c>
      <c r="AJ185" s="106">
        <v>0</v>
      </c>
      <c r="AK185" s="108">
        <v>0</v>
      </c>
      <c r="AL185" s="106">
        <v>0</v>
      </c>
      <c r="AM185" s="51"/>
      <c r="AN185" s="51"/>
      <c r="AO185" s="50"/>
      <c r="AP185" s="49"/>
      <c r="AQ185" s="49"/>
      <c r="AR185" s="48"/>
      <c r="AS185" s="47"/>
      <c r="AT185" s="46">
        <f t="shared" si="18"/>
        <v>103200</v>
      </c>
      <c r="AU185" s="45">
        <v>0</v>
      </c>
      <c r="AV185" s="45">
        <v>0</v>
      </c>
      <c r="AW185" s="45">
        <v>0</v>
      </c>
      <c r="AX185" s="45">
        <v>0</v>
      </c>
      <c r="AY185" s="45">
        <v>0</v>
      </c>
      <c r="AZ185" s="45">
        <v>0</v>
      </c>
      <c r="BA185" s="45">
        <v>0</v>
      </c>
      <c r="BB185" s="45">
        <v>0</v>
      </c>
      <c r="BC185" s="45">
        <v>0</v>
      </c>
      <c r="BD185" s="44">
        <f t="shared" si="20"/>
        <v>103200</v>
      </c>
      <c r="BE185" s="237" t="s">
        <v>44</v>
      </c>
    </row>
    <row r="186" spans="1:57" ht="26.25" customHeight="1" x14ac:dyDescent="0.25">
      <c r="A186" s="234">
        <v>2025</v>
      </c>
      <c r="B186" s="233">
        <v>152</v>
      </c>
      <c r="C186" s="51"/>
      <c r="D186" s="104" t="s">
        <v>198</v>
      </c>
      <c r="E186" s="106" t="s">
        <v>659</v>
      </c>
      <c r="F186" s="106" t="s">
        <v>657</v>
      </c>
      <c r="G186" s="51"/>
      <c r="H186" s="220">
        <f t="shared" si="16"/>
        <v>152</v>
      </c>
      <c r="I186" s="106" t="s">
        <v>455</v>
      </c>
      <c r="J186" s="109" t="s">
        <v>353</v>
      </c>
      <c r="K186" s="109">
        <v>876</v>
      </c>
      <c r="L186" s="106" t="s">
        <v>354</v>
      </c>
      <c r="M186" s="129">
        <v>1</v>
      </c>
      <c r="N186" s="106">
        <v>34406000000</v>
      </c>
      <c r="O186" s="106" t="s">
        <v>355</v>
      </c>
      <c r="P186" s="106" t="s">
        <v>198</v>
      </c>
      <c r="Q186" s="106" t="s">
        <v>359</v>
      </c>
      <c r="R186" s="51"/>
      <c r="S186" s="106" t="s">
        <v>360</v>
      </c>
      <c r="T186" s="106"/>
      <c r="U186" s="135" t="s">
        <v>740</v>
      </c>
      <c r="V186" s="123">
        <v>45658</v>
      </c>
      <c r="W186" s="110" t="s">
        <v>366</v>
      </c>
      <c r="X186" s="123">
        <v>45658</v>
      </c>
      <c r="Y186" s="123">
        <v>46022</v>
      </c>
      <c r="Z186" s="137">
        <v>102830</v>
      </c>
      <c r="AA186" s="154" t="s">
        <v>44</v>
      </c>
      <c r="AB186" s="147">
        <f t="shared" si="17"/>
        <v>102830</v>
      </c>
      <c r="AC186" s="159" t="s">
        <v>44</v>
      </c>
      <c r="AD186" s="106">
        <v>12</v>
      </c>
      <c r="AE186" s="106" t="s">
        <v>481</v>
      </c>
      <c r="AF186" s="106" t="s">
        <v>373</v>
      </c>
      <c r="AG186" s="51"/>
      <c r="AH186" s="51"/>
      <c r="AI186" s="106" t="s">
        <v>498</v>
      </c>
      <c r="AJ186" s="106">
        <v>0</v>
      </c>
      <c r="AK186" s="108">
        <v>0</v>
      </c>
      <c r="AL186" s="106">
        <v>0</v>
      </c>
      <c r="AM186" s="51"/>
      <c r="AN186" s="51"/>
      <c r="AO186" s="50"/>
      <c r="AP186" s="49"/>
      <c r="AQ186" s="49"/>
      <c r="AR186" s="48"/>
      <c r="AS186" s="47"/>
      <c r="AT186" s="46">
        <f t="shared" si="18"/>
        <v>102830</v>
      </c>
      <c r="AU186" s="45">
        <v>0</v>
      </c>
      <c r="AV186" s="45">
        <v>0</v>
      </c>
      <c r="AW186" s="45">
        <v>0</v>
      </c>
      <c r="AX186" s="45">
        <v>0</v>
      </c>
      <c r="AY186" s="45">
        <v>0</v>
      </c>
      <c r="AZ186" s="45">
        <v>0</v>
      </c>
      <c r="BA186" s="45">
        <v>0</v>
      </c>
      <c r="BB186" s="45">
        <v>0</v>
      </c>
      <c r="BC186" s="45">
        <v>0</v>
      </c>
      <c r="BD186" s="44">
        <f t="shared" si="20"/>
        <v>102830</v>
      </c>
      <c r="BE186" s="237" t="s">
        <v>734</v>
      </c>
    </row>
    <row r="187" spans="1:57" ht="26.25" customHeight="1" x14ac:dyDescent="0.25">
      <c r="A187" s="234">
        <v>2025</v>
      </c>
      <c r="B187" s="233">
        <v>153</v>
      </c>
      <c r="C187" s="51"/>
      <c r="D187" s="104" t="s">
        <v>198</v>
      </c>
      <c r="E187" s="106" t="s">
        <v>658</v>
      </c>
      <c r="F187" s="106" t="s">
        <v>660</v>
      </c>
      <c r="G187" s="51"/>
      <c r="H187" s="220">
        <f t="shared" si="16"/>
        <v>153</v>
      </c>
      <c r="I187" s="106" t="s">
        <v>456</v>
      </c>
      <c r="J187" s="109" t="s">
        <v>353</v>
      </c>
      <c r="K187" s="109">
        <v>876</v>
      </c>
      <c r="L187" s="106" t="s">
        <v>354</v>
      </c>
      <c r="M187" s="129">
        <v>1</v>
      </c>
      <c r="N187" s="106">
        <v>34406000000</v>
      </c>
      <c r="O187" s="106" t="s">
        <v>355</v>
      </c>
      <c r="P187" s="106" t="s">
        <v>198</v>
      </c>
      <c r="Q187" s="106" t="s">
        <v>359</v>
      </c>
      <c r="R187" s="51"/>
      <c r="S187" s="106" t="s">
        <v>360</v>
      </c>
      <c r="T187" s="106"/>
      <c r="U187" s="135" t="s">
        <v>740</v>
      </c>
      <c r="V187" s="123">
        <v>45658</v>
      </c>
      <c r="W187" s="110" t="s">
        <v>366</v>
      </c>
      <c r="X187" s="123">
        <v>45658</v>
      </c>
      <c r="Y187" s="123">
        <v>46022</v>
      </c>
      <c r="Z187" s="137">
        <v>102360</v>
      </c>
      <c r="AA187" s="154" t="s">
        <v>44</v>
      </c>
      <c r="AB187" s="147">
        <f t="shared" si="17"/>
        <v>102360</v>
      </c>
      <c r="AC187" s="159" t="s">
        <v>44</v>
      </c>
      <c r="AD187" s="106">
        <v>12</v>
      </c>
      <c r="AE187" s="106" t="s">
        <v>482</v>
      </c>
      <c r="AF187" s="106" t="s">
        <v>373</v>
      </c>
      <c r="AG187" s="51"/>
      <c r="AH187" s="51"/>
      <c r="AI187" s="106" t="s">
        <v>499</v>
      </c>
      <c r="AJ187" s="106">
        <v>0</v>
      </c>
      <c r="AK187" s="108">
        <v>0</v>
      </c>
      <c r="AL187" s="106">
        <v>0</v>
      </c>
      <c r="AM187" s="51"/>
      <c r="AN187" s="51"/>
      <c r="AO187" s="50"/>
      <c r="AP187" s="49"/>
      <c r="AQ187" s="49"/>
      <c r="AR187" s="48"/>
      <c r="AS187" s="47"/>
      <c r="AT187" s="46">
        <f t="shared" si="18"/>
        <v>102360</v>
      </c>
      <c r="AU187" s="45">
        <v>0</v>
      </c>
      <c r="AV187" s="45">
        <v>0</v>
      </c>
      <c r="AW187" s="45">
        <v>0</v>
      </c>
      <c r="AX187" s="45">
        <v>0</v>
      </c>
      <c r="AY187" s="45">
        <v>0</v>
      </c>
      <c r="AZ187" s="45">
        <v>0</v>
      </c>
      <c r="BA187" s="45">
        <v>0</v>
      </c>
      <c r="BB187" s="45">
        <v>0</v>
      </c>
      <c r="BC187" s="45">
        <v>0</v>
      </c>
      <c r="BD187" s="44">
        <f t="shared" si="20"/>
        <v>102360</v>
      </c>
      <c r="BE187" s="237" t="s">
        <v>165</v>
      </c>
    </row>
    <row r="188" spans="1:57" ht="26.25" customHeight="1" x14ac:dyDescent="0.25">
      <c r="A188" s="234">
        <v>2025</v>
      </c>
      <c r="B188" s="233">
        <v>154</v>
      </c>
      <c r="C188" s="51"/>
      <c r="D188" s="104" t="s">
        <v>198</v>
      </c>
      <c r="E188" s="108" t="s">
        <v>663</v>
      </c>
      <c r="F188" s="106" t="s">
        <v>662</v>
      </c>
      <c r="G188" s="51"/>
      <c r="H188" s="220">
        <f t="shared" si="16"/>
        <v>154</v>
      </c>
      <c r="I188" s="108" t="s">
        <v>457</v>
      </c>
      <c r="J188" s="115" t="s">
        <v>353</v>
      </c>
      <c r="K188" s="115">
        <v>876</v>
      </c>
      <c r="L188" s="108" t="s">
        <v>354</v>
      </c>
      <c r="M188" s="115">
        <v>1</v>
      </c>
      <c r="N188" s="108">
        <v>34406000000</v>
      </c>
      <c r="O188" s="108" t="s">
        <v>355</v>
      </c>
      <c r="P188" s="130" t="s">
        <v>198</v>
      </c>
      <c r="Q188" s="108" t="s">
        <v>359</v>
      </c>
      <c r="R188" s="51"/>
      <c r="S188" s="108" t="s">
        <v>360</v>
      </c>
      <c r="T188" s="108"/>
      <c r="U188" s="135" t="s">
        <v>740</v>
      </c>
      <c r="V188" s="123">
        <v>45658</v>
      </c>
      <c r="W188" s="110" t="s">
        <v>366</v>
      </c>
      <c r="X188" s="123">
        <v>45658</v>
      </c>
      <c r="Y188" s="123">
        <v>46022</v>
      </c>
      <c r="Z188" s="139">
        <v>96000</v>
      </c>
      <c r="AA188" s="157" t="s">
        <v>44</v>
      </c>
      <c r="AB188" s="147">
        <f t="shared" si="17"/>
        <v>96000</v>
      </c>
      <c r="AC188" s="115" t="s">
        <v>44</v>
      </c>
      <c r="AD188" s="108">
        <v>14</v>
      </c>
      <c r="AE188" s="108" t="s">
        <v>483</v>
      </c>
      <c r="AF188" s="108" t="s">
        <v>373</v>
      </c>
      <c r="AG188" s="51"/>
      <c r="AH188" s="51"/>
      <c r="AI188" s="108" t="s">
        <v>500</v>
      </c>
      <c r="AJ188" s="106">
        <v>0</v>
      </c>
      <c r="AK188" s="108">
        <v>0</v>
      </c>
      <c r="AL188" s="106">
        <v>0</v>
      </c>
      <c r="AM188" s="51"/>
      <c r="AN188" s="51"/>
      <c r="AO188" s="50"/>
      <c r="AP188" s="49"/>
      <c r="AQ188" s="49"/>
      <c r="AR188" s="48"/>
      <c r="AS188" s="47"/>
      <c r="AT188" s="46">
        <f t="shared" si="18"/>
        <v>96000</v>
      </c>
      <c r="AU188" s="45">
        <v>0</v>
      </c>
      <c r="AV188" s="45">
        <v>0</v>
      </c>
      <c r="AW188" s="45">
        <v>0</v>
      </c>
      <c r="AX188" s="45">
        <v>0</v>
      </c>
      <c r="AY188" s="45">
        <v>0</v>
      </c>
      <c r="AZ188" s="45">
        <v>0</v>
      </c>
      <c r="BA188" s="45">
        <v>0</v>
      </c>
      <c r="BB188" s="45">
        <v>0</v>
      </c>
      <c r="BC188" s="45">
        <v>0</v>
      </c>
      <c r="BD188" s="44">
        <f t="shared" si="20"/>
        <v>96000</v>
      </c>
      <c r="BE188" s="196" t="s">
        <v>510</v>
      </c>
    </row>
    <row r="189" spans="1:57" ht="28.5" customHeight="1" x14ac:dyDescent="0.25">
      <c r="A189" s="234">
        <v>2025</v>
      </c>
      <c r="B189" s="233">
        <v>155</v>
      </c>
      <c r="C189" s="51"/>
      <c r="D189" s="104" t="s">
        <v>198</v>
      </c>
      <c r="E189" s="108" t="s">
        <v>212</v>
      </c>
      <c r="F189" s="106" t="s">
        <v>661</v>
      </c>
      <c r="G189" s="51"/>
      <c r="H189" s="220">
        <f t="shared" si="16"/>
        <v>155</v>
      </c>
      <c r="I189" s="108" t="s">
        <v>458</v>
      </c>
      <c r="J189" s="115" t="s">
        <v>353</v>
      </c>
      <c r="K189" s="115">
        <v>876</v>
      </c>
      <c r="L189" s="108" t="s">
        <v>354</v>
      </c>
      <c r="M189" s="115">
        <v>1</v>
      </c>
      <c r="N189" s="108">
        <v>34406000000</v>
      </c>
      <c r="O189" s="108" t="s">
        <v>355</v>
      </c>
      <c r="P189" s="130" t="s">
        <v>198</v>
      </c>
      <c r="Q189" s="108" t="s">
        <v>359</v>
      </c>
      <c r="R189" s="51"/>
      <c r="S189" s="108" t="s">
        <v>360</v>
      </c>
      <c r="T189" s="108"/>
      <c r="U189" s="135" t="s">
        <v>740</v>
      </c>
      <c r="V189" s="123">
        <v>45658</v>
      </c>
      <c r="W189" s="110" t="s">
        <v>366</v>
      </c>
      <c r="X189" s="123">
        <v>45658</v>
      </c>
      <c r="Y189" s="123">
        <v>46022</v>
      </c>
      <c r="Z189" s="139">
        <v>1478726.38</v>
      </c>
      <c r="AA189" s="157" t="s">
        <v>44</v>
      </c>
      <c r="AB189" s="147">
        <f t="shared" si="17"/>
        <v>1478726.38</v>
      </c>
      <c r="AC189" s="115" t="s">
        <v>44</v>
      </c>
      <c r="AD189" s="108">
        <v>14</v>
      </c>
      <c r="AE189" s="108" t="s">
        <v>458</v>
      </c>
      <c r="AF189" s="108" t="s">
        <v>373</v>
      </c>
      <c r="AG189" s="51"/>
      <c r="AH189" s="51"/>
      <c r="AI189" s="108" t="s">
        <v>501</v>
      </c>
      <c r="AJ189" s="106">
        <v>0</v>
      </c>
      <c r="AK189" s="108">
        <v>0</v>
      </c>
      <c r="AL189" s="106">
        <v>0</v>
      </c>
      <c r="AM189" s="51"/>
      <c r="AN189" s="51"/>
      <c r="AO189" s="50"/>
      <c r="AP189" s="49"/>
      <c r="AQ189" s="49"/>
      <c r="AR189" s="48"/>
      <c r="AS189" s="47"/>
      <c r="AT189" s="46">
        <f t="shared" si="18"/>
        <v>1478726.38</v>
      </c>
      <c r="AU189" s="45">
        <v>0</v>
      </c>
      <c r="AV189" s="45">
        <v>0</v>
      </c>
      <c r="AW189" s="45">
        <v>0</v>
      </c>
      <c r="AX189" s="45">
        <v>0</v>
      </c>
      <c r="AY189" s="45">
        <v>0</v>
      </c>
      <c r="AZ189" s="45">
        <v>0</v>
      </c>
      <c r="BA189" s="45">
        <v>0</v>
      </c>
      <c r="BB189" s="45">
        <v>0</v>
      </c>
      <c r="BC189" s="45">
        <v>0</v>
      </c>
      <c r="BD189" s="44">
        <f t="shared" si="20"/>
        <v>1478726.38</v>
      </c>
      <c r="BE189" s="196" t="s">
        <v>510</v>
      </c>
    </row>
    <row r="190" spans="1:57" ht="39" customHeight="1" x14ac:dyDescent="0.25">
      <c r="A190" s="234">
        <v>2025</v>
      </c>
      <c r="B190" s="233">
        <v>156</v>
      </c>
      <c r="C190" s="51"/>
      <c r="D190" s="104" t="s">
        <v>198</v>
      </c>
      <c r="E190" s="106" t="s">
        <v>270</v>
      </c>
      <c r="F190" s="106" t="s">
        <v>274</v>
      </c>
      <c r="G190" s="51"/>
      <c r="H190" s="220">
        <f t="shared" si="16"/>
        <v>156</v>
      </c>
      <c r="I190" s="106" t="s">
        <v>459</v>
      </c>
      <c r="J190" s="109" t="s">
        <v>353</v>
      </c>
      <c r="K190" s="109">
        <v>876</v>
      </c>
      <c r="L190" s="106" t="s">
        <v>354</v>
      </c>
      <c r="M190" s="129">
        <v>1</v>
      </c>
      <c r="N190" s="106">
        <v>34406000000</v>
      </c>
      <c r="O190" s="106" t="s">
        <v>355</v>
      </c>
      <c r="P190" s="106" t="s">
        <v>198</v>
      </c>
      <c r="Q190" s="106" t="s">
        <v>356</v>
      </c>
      <c r="R190" s="51"/>
      <c r="S190" s="106" t="s">
        <v>360</v>
      </c>
      <c r="T190" s="106" t="s">
        <v>484</v>
      </c>
      <c r="U190" s="135" t="s">
        <v>740</v>
      </c>
      <c r="V190" s="123">
        <v>45658</v>
      </c>
      <c r="W190" s="110" t="s">
        <v>366</v>
      </c>
      <c r="X190" s="123">
        <v>45658</v>
      </c>
      <c r="Y190" s="123">
        <v>46022</v>
      </c>
      <c r="Z190" s="137">
        <v>17650</v>
      </c>
      <c r="AA190" s="154" t="s">
        <v>44</v>
      </c>
      <c r="AB190" s="147">
        <f t="shared" si="17"/>
        <v>17650</v>
      </c>
      <c r="AC190" s="159" t="s">
        <v>44</v>
      </c>
      <c r="AD190" s="106">
        <v>12</v>
      </c>
      <c r="AE190" s="106" t="s">
        <v>485</v>
      </c>
      <c r="AF190" s="106" t="s">
        <v>373</v>
      </c>
      <c r="AG190" s="51"/>
      <c r="AH190" s="51"/>
      <c r="AI190" s="106" t="s">
        <v>502</v>
      </c>
      <c r="AJ190" s="106">
        <v>0</v>
      </c>
      <c r="AK190" s="108">
        <v>0</v>
      </c>
      <c r="AL190" s="106">
        <v>0</v>
      </c>
      <c r="AM190" s="51"/>
      <c r="AN190" s="51"/>
      <c r="AO190" s="50"/>
      <c r="AP190" s="49"/>
      <c r="AQ190" s="49"/>
      <c r="AR190" s="48"/>
      <c r="AS190" s="47"/>
      <c r="AT190" s="46">
        <f t="shared" si="18"/>
        <v>17650</v>
      </c>
      <c r="AU190" s="45">
        <v>0</v>
      </c>
      <c r="AV190" s="45">
        <v>0</v>
      </c>
      <c r="AW190" s="45">
        <v>0</v>
      </c>
      <c r="AX190" s="45">
        <v>0</v>
      </c>
      <c r="AY190" s="45">
        <v>0</v>
      </c>
      <c r="AZ190" s="45">
        <v>0</v>
      </c>
      <c r="BA190" s="45">
        <v>0</v>
      </c>
      <c r="BB190" s="45">
        <v>0</v>
      </c>
      <c r="BC190" s="45">
        <v>0</v>
      </c>
      <c r="BD190" s="44">
        <f t="shared" si="20"/>
        <v>17650</v>
      </c>
      <c r="BE190" s="237" t="s">
        <v>509</v>
      </c>
    </row>
    <row r="191" spans="1:57" ht="26.25" customHeight="1" x14ac:dyDescent="0.25">
      <c r="A191" s="234">
        <v>2025</v>
      </c>
      <c r="B191" s="233">
        <v>157</v>
      </c>
      <c r="C191" s="51"/>
      <c r="D191" s="104" t="s">
        <v>198</v>
      </c>
      <c r="E191" s="106" t="s">
        <v>275</v>
      </c>
      <c r="F191" s="106" t="s">
        <v>664</v>
      </c>
      <c r="G191" s="51"/>
      <c r="H191" s="220">
        <f t="shared" si="16"/>
        <v>157</v>
      </c>
      <c r="I191" s="108" t="s">
        <v>460</v>
      </c>
      <c r="J191" s="109" t="s">
        <v>353</v>
      </c>
      <c r="K191" s="109">
        <v>876</v>
      </c>
      <c r="L191" s="106" t="s">
        <v>354</v>
      </c>
      <c r="M191" s="129">
        <v>1</v>
      </c>
      <c r="N191" s="106">
        <v>34406000000</v>
      </c>
      <c r="O191" s="106" t="s">
        <v>355</v>
      </c>
      <c r="P191" s="106" t="s">
        <v>198</v>
      </c>
      <c r="Q191" s="106" t="s">
        <v>356</v>
      </c>
      <c r="R191" s="51"/>
      <c r="S191" s="106" t="s">
        <v>360</v>
      </c>
      <c r="T191" s="195" t="s">
        <v>486</v>
      </c>
      <c r="U191" s="135" t="s">
        <v>740</v>
      </c>
      <c r="V191" s="123">
        <v>45658</v>
      </c>
      <c r="W191" s="110" t="s">
        <v>366</v>
      </c>
      <c r="X191" s="123">
        <v>45658</v>
      </c>
      <c r="Y191" s="123">
        <v>46022</v>
      </c>
      <c r="Z191" s="137">
        <v>6000</v>
      </c>
      <c r="AA191" s="159" t="s">
        <v>44</v>
      </c>
      <c r="AB191" s="147">
        <f t="shared" si="17"/>
        <v>6000</v>
      </c>
      <c r="AC191" s="159" t="s">
        <v>44</v>
      </c>
      <c r="AD191" s="106">
        <v>14</v>
      </c>
      <c r="AE191" s="106" t="s">
        <v>401</v>
      </c>
      <c r="AF191" s="106" t="s">
        <v>373</v>
      </c>
      <c r="AG191" s="51"/>
      <c r="AH191" s="51"/>
      <c r="AI191" s="106" t="s">
        <v>426</v>
      </c>
      <c r="AJ191" s="106">
        <v>0</v>
      </c>
      <c r="AK191" s="108">
        <v>0</v>
      </c>
      <c r="AL191" s="106">
        <v>0</v>
      </c>
      <c r="AM191" s="51"/>
      <c r="AN191" s="51"/>
      <c r="AO191" s="50"/>
      <c r="AP191" s="49"/>
      <c r="AQ191" s="49"/>
      <c r="AR191" s="48"/>
      <c r="AS191" s="47"/>
      <c r="AT191" s="46">
        <f t="shared" si="18"/>
        <v>6000</v>
      </c>
      <c r="AU191" s="45">
        <v>0</v>
      </c>
      <c r="AV191" s="45">
        <v>0</v>
      </c>
      <c r="AW191" s="45">
        <v>0</v>
      </c>
      <c r="AX191" s="45">
        <v>0</v>
      </c>
      <c r="AY191" s="45">
        <v>0</v>
      </c>
      <c r="AZ191" s="45">
        <v>0</v>
      </c>
      <c r="BA191" s="45">
        <v>0</v>
      </c>
      <c r="BB191" s="45">
        <v>0</v>
      </c>
      <c r="BC191" s="45">
        <v>0</v>
      </c>
      <c r="BD191" s="44">
        <f t="shared" si="20"/>
        <v>6000</v>
      </c>
      <c r="BE191" s="237" t="s">
        <v>510</v>
      </c>
    </row>
    <row r="192" spans="1:57" ht="45.75" customHeight="1" x14ac:dyDescent="0.25">
      <c r="A192" s="234">
        <v>2025</v>
      </c>
      <c r="B192" s="233">
        <v>158</v>
      </c>
      <c r="C192" s="51"/>
      <c r="D192" s="104" t="s">
        <v>198</v>
      </c>
      <c r="E192" s="119" t="s">
        <v>574</v>
      </c>
      <c r="F192" s="119" t="s">
        <v>573</v>
      </c>
      <c r="G192" s="51"/>
      <c r="H192" s="220">
        <f t="shared" si="16"/>
        <v>158</v>
      </c>
      <c r="I192" s="108" t="s">
        <v>286</v>
      </c>
      <c r="J192" s="115" t="s">
        <v>353</v>
      </c>
      <c r="K192" s="115">
        <v>876</v>
      </c>
      <c r="L192" s="108" t="s">
        <v>354</v>
      </c>
      <c r="M192" s="115">
        <v>1</v>
      </c>
      <c r="N192" s="108">
        <v>34406000000</v>
      </c>
      <c r="O192" s="108" t="s">
        <v>355</v>
      </c>
      <c r="P192" s="130" t="s">
        <v>198</v>
      </c>
      <c r="Q192" s="108" t="s">
        <v>356</v>
      </c>
      <c r="R192" s="51"/>
      <c r="S192" s="108" t="s">
        <v>360</v>
      </c>
      <c r="T192" s="110" t="s">
        <v>365</v>
      </c>
      <c r="U192" s="135" t="s">
        <v>740</v>
      </c>
      <c r="V192" s="123">
        <v>45658</v>
      </c>
      <c r="W192" s="110" t="s">
        <v>366</v>
      </c>
      <c r="X192" s="123">
        <v>45658</v>
      </c>
      <c r="Y192" s="123">
        <v>46022</v>
      </c>
      <c r="Z192" s="139">
        <v>90000</v>
      </c>
      <c r="AA192" s="157" t="s">
        <v>44</v>
      </c>
      <c r="AB192" s="147">
        <f t="shared" si="17"/>
        <v>90000</v>
      </c>
      <c r="AC192" s="115" t="s">
        <v>44</v>
      </c>
      <c r="AD192" s="108">
        <v>14</v>
      </c>
      <c r="AE192" s="108" t="s">
        <v>386</v>
      </c>
      <c r="AF192" s="108" t="s">
        <v>373</v>
      </c>
      <c r="AG192" s="51"/>
      <c r="AH192" s="51"/>
      <c r="AI192" s="108" t="s">
        <v>413</v>
      </c>
      <c r="AJ192" s="106">
        <v>0</v>
      </c>
      <c r="AK192" s="105">
        <v>0</v>
      </c>
      <c r="AL192" s="105">
        <v>0</v>
      </c>
      <c r="AM192" s="51"/>
      <c r="AN192" s="51"/>
      <c r="AO192" s="50"/>
      <c r="AP192" s="49"/>
      <c r="AQ192" s="49"/>
      <c r="AR192" s="48"/>
      <c r="AS192" s="47"/>
      <c r="AT192" s="46">
        <f t="shared" si="18"/>
        <v>90000</v>
      </c>
      <c r="AU192" s="45">
        <v>0</v>
      </c>
      <c r="AV192" s="45">
        <v>0</v>
      </c>
      <c r="AW192" s="45">
        <v>0</v>
      </c>
      <c r="AX192" s="45">
        <v>0</v>
      </c>
      <c r="AY192" s="45">
        <v>0</v>
      </c>
      <c r="AZ192" s="45">
        <v>0</v>
      </c>
      <c r="BA192" s="45">
        <v>0</v>
      </c>
      <c r="BB192" s="45">
        <v>0</v>
      </c>
      <c r="BC192" s="45">
        <v>0</v>
      </c>
      <c r="BD192" s="44">
        <v>0</v>
      </c>
    </row>
    <row r="193" spans="1:57" ht="49.5" customHeight="1" x14ac:dyDescent="0.25">
      <c r="A193" s="234">
        <v>2025</v>
      </c>
      <c r="B193" s="233">
        <v>159</v>
      </c>
      <c r="C193" s="51"/>
      <c r="D193" s="104" t="s">
        <v>198</v>
      </c>
      <c r="E193" s="119" t="s">
        <v>570</v>
      </c>
      <c r="F193" s="119" t="s">
        <v>569</v>
      </c>
      <c r="G193" s="51"/>
      <c r="H193" s="220">
        <f t="shared" si="16"/>
        <v>159</v>
      </c>
      <c r="I193" s="108" t="s">
        <v>559</v>
      </c>
      <c r="J193" s="115" t="s">
        <v>353</v>
      </c>
      <c r="K193" s="133">
        <v>876</v>
      </c>
      <c r="L193" s="108" t="s">
        <v>354</v>
      </c>
      <c r="M193" s="133">
        <v>1</v>
      </c>
      <c r="N193" s="108">
        <v>34406000000</v>
      </c>
      <c r="O193" s="108" t="s">
        <v>355</v>
      </c>
      <c r="P193" s="130" t="s">
        <v>198</v>
      </c>
      <c r="Q193" s="108" t="s">
        <v>356</v>
      </c>
      <c r="R193" s="51"/>
      <c r="S193" s="108" t="s">
        <v>360</v>
      </c>
      <c r="T193" s="110" t="s">
        <v>581</v>
      </c>
      <c r="U193" s="135" t="s">
        <v>740</v>
      </c>
      <c r="V193" s="123">
        <v>45658</v>
      </c>
      <c r="W193" s="110" t="s">
        <v>366</v>
      </c>
      <c r="X193" s="123">
        <v>45658</v>
      </c>
      <c r="Y193" s="123">
        <v>46022</v>
      </c>
      <c r="Z193" s="255">
        <v>71880</v>
      </c>
      <c r="AA193" s="157" t="s">
        <v>44</v>
      </c>
      <c r="AB193" s="147">
        <f t="shared" si="17"/>
        <v>71880</v>
      </c>
      <c r="AC193" s="231" t="s">
        <v>44</v>
      </c>
      <c r="AD193" s="108">
        <v>12</v>
      </c>
      <c r="AE193" s="108" t="s">
        <v>372</v>
      </c>
      <c r="AF193" s="108" t="s">
        <v>392</v>
      </c>
      <c r="AG193" s="51"/>
      <c r="AH193" s="51"/>
      <c r="AI193" s="108" t="s">
        <v>404</v>
      </c>
      <c r="AJ193" s="106">
        <v>0</v>
      </c>
      <c r="AK193" s="105">
        <v>0</v>
      </c>
      <c r="AL193" s="105">
        <v>0</v>
      </c>
      <c r="AM193" s="51"/>
      <c r="AN193" s="51"/>
      <c r="AO193" s="50"/>
      <c r="AP193" s="49"/>
      <c r="AQ193" s="49"/>
      <c r="AR193" s="48"/>
      <c r="AS193" s="47"/>
      <c r="AT193" s="46">
        <f t="shared" si="18"/>
        <v>71880</v>
      </c>
      <c r="AU193" s="45">
        <v>0</v>
      </c>
      <c r="AV193" s="45">
        <v>0</v>
      </c>
      <c r="AW193" s="45">
        <v>0</v>
      </c>
      <c r="AX193" s="45">
        <v>0</v>
      </c>
      <c r="AY193" s="45">
        <v>0</v>
      </c>
      <c r="AZ193" s="45">
        <v>0</v>
      </c>
      <c r="BA193" s="45">
        <v>0</v>
      </c>
      <c r="BB193" s="45">
        <v>0</v>
      </c>
      <c r="BC193" s="45">
        <v>0</v>
      </c>
      <c r="BD193" s="44">
        <v>94290</v>
      </c>
      <c r="BE193" s="246" t="s">
        <v>505</v>
      </c>
    </row>
    <row r="194" spans="1:57" s="207" customFormat="1" ht="26.25" customHeight="1" x14ac:dyDescent="0.25">
      <c r="A194" s="234">
        <v>2025</v>
      </c>
      <c r="B194" s="233">
        <v>160</v>
      </c>
      <c r="C194" s="51"/>
      <c r="D194" s="104" t="s">
        <v>198</v>
      </c>
      <c r="E194" s="110" t="s">
        <v>257</v>
      </c>
      <c r="F194" s="110" t="s">
        <v>258</v>
      </c>
      <c r="G194" s="51"/>
      <c r="H194" s="220">
        <f t="shared" si="16"/>
        <v>160</v>
      </c>
      <c r="I194" s="106" t="s">
        <v>350</v>
      </c>
      <c r="J194" s="109" t="s">
        <v>353</v>
      </c>
      <c r="K194" s="133">
        <v>876</v>
      </c>
      <c r="L194" s="106" t="s">
        <v>354</v>
      </c>
      <c r="M194" s="133">
        <v>1</v>
      </c>
      <c r="N194" s="106">
        <v>34406000000</v>
      </c>
      <c r="O194" s="106" t="s">
        <v>355</v>
      </c>
      <c r="P194" s="126" t="s">
        <v>198</v>
      </c>
      <c r="Q194" s="106" t="s">
        <v>356</v>
      </c>
      <c r="R194" s="51"/>
      <c r="S194" s="106" t="s">
        <v>360</v>
      </c>
      <c r="T194" s="106" t="s">
        <v>369</v>
      </c>
      <c r="U194" s="135" t="s">
        <v>773</v>
      </c>
      <c r="V194" s="136" t="s">
        <v>779</v>
      </c>
      <c r="W194" s="123" t="s">
        <v>366</v>
      </c>
      <c r="X194" s="123">
        <v>45792</v>
      </c>
      <c r="Y194" s="123">
        <v>45807</v>
      </c>
      <c r="Z194" s="250">
        <v>12000</v>
      </c>
      <c r="AA194" s="154" t="s">
        <v>44</v>
      </c>
      <c r="AB194" s="147">
        <f t="shared" si="17"/>
        <v>12000</v>
      </c>
      <c r="AC194" s="160" t="s">
        <v>44</v>
      </c>
      <c r="AD194" s="106">
        <v>12</v>
      </c>
      <c r="AE194" s="106" t="s">
        <v>383</v>
      </c>
      <c r="AF194" s="106" t="s">
        <v>373</v>
      </c>
      <c r="AG194" s="51"/>
      <c r="AH194" s="51"/>
      <c r="AI194" s="106" t="s">
        <v>411</v>
      </c>
      <c r="AJ194" s="106">
        <v>0</v>
      </c>
      <c r="AK194" s="105">
        <v>0</v>
      </c>
      <c r="AL194" s="105">
        <v>0</v>
      </c>
      <c r="AM194" s="51"/>
      <c r="AN194" s="51"/>
      <c r="AO194" s="50"/>
      <c r="AP194" s="49"/>
      <c r="AQ194" s="49"/>
      <c r="AR194" s="48"/>
      <c r="AS194" s="47"/>
      <c r="AT194" s="46">
        <f t="shared" si="18"/>
        <v>12000</v>
      </c>
      <c r="AU194" s="45">
        <v>0</v>
      </c>
      <c r="AV194" s="45">
        <v>0</v>
      </c>
      <c r="AW194" s="45">
        <v>0</v>
      </c>
      <c r="AX194" s="45">
        <v>0</v>
      </c>
      <c r="AY194" s="45">
        <v>0</v>
      </c>
      <c r="AZ194" s="45">
        <v>0</v>
      </c>
      <c r="BA194" s="45">
        <v>0</v>
      </c>
      <c r="BB194" s="45">
        <v>0</v>
      </c>
      <c r="BC194" s="45">
        <v>0</v>
      </c>
      <c r="BD194" s="44">
        <v>0</v>
      </c>
      <c r="BE194"/>
    </row>
    <row r="195" spans="1:57" ht="39" customHeight="1" x14ac:dyDescent="0.25">
      <c r="A195" s="234">
        <v>2025</v>
      </c>
      <c r="B195" s="233">
        <v>161</v>
      </c>
      <c r="C195" s="51"/>
      <c r="D195" s="104" t="s">
        <v>198</v>
      </c>
      <c r="E195" s="106" t="s">
        <v>275</v>
      </c>
      <c r="F195" s="106" t="s">
        <v>664</v>
      </c>
      <c r="G195" s="51"/>
      <c r="H195" s="220">
        <f t="shared" si="16"/>
        <v>161</v>
      </c>
      <c r="I195" s="106" t="s">
        <v>461</v>
      </c>
      <c r="J195" s="109" t="s">
        <v>353</v>
      </c>
      <c r="K195" s="115">
        <v>876</v>
      </c>
      <c r="L195" s="106" t="s">
        <v>354</v>
      </c>
      <c r="M195" s="191">
        <v>1</v>
      </c>
      <c r="N195" s="106">
        <v>34406000000</v>
      </c>
      <c r="O195" s="106" t="s">
        <v>355</v>
      </c>
      <c r="P195" s="106" t="s">
        <v>198</v>
      </c>
      <c r="Q195" s="106" t="s">
        <v>356</v>
      </c>
      <c r="R195" s="51"/>
      <c r="S195" s="106" t="s">
        <v>360</v>
      </c>
      <c r="T195" s="106" t="s">
        <v>487</v>
      </c>
      <c r="U195" s="135" t="s">
        <v>765</v>
      </c>
      <c r="V195" s="123">
        <v>45833</v>
      </c>
      <c r="W195" s="110" t="s">
        <v>366</v>
      </c>
      <c r="X195" s="123">
        <v>45834</v>
      </c>
      <c r="Y195" s="123">
        <v>46198</v>
      </c>
      <c r="Z195" s="147">
        <v>41570</v>
      </c>
      <c r="AA195" s="194" t="s">
        <v>44</v>
      </c>
      <c r="AB195" s="147">
        <f t="shared" si="17"/>
        <v>41570</v>
      </c>
      <c r="AC195" s="109" t="s">
        <v>44</v>
      </c>
      <c r="AD195" s="106">
        <v>14</v>
      </c>
      <c r="AE195" s="106" t="s">
        <v>401</v>
      </c>
      <c r="AF195" s="106" t="s">
        <v>373</v>
      </c>
      <c r="AG195" s="51"/>
      <c r="AH195" s="51"/>
      <c r="AI195" s="106" t="s">
        <v>426</v>
      </c>
      <c r="AJ195" s="106">
        <v>0</v>
      </c>
      <c r="AK195" s="108">
        <v>0</v>
      </c>
      <c r="AL195" s="106">
        <v>0</v>
      </c>
      <c r="AM195" s="51"/>
      <c r="AN195" s="51"/>
      <c r="AO195" s="50"/>
      <c r="AP195" s="49"/>
      <c r="AQ195" s="49"/>
      <c r="AR195" s="48"/>
      <c r="AS195" s="47"/>
      <c r="AT195" s="46">
        <f t="shared" si="18"/>
        <v>41570</v>
      </c>
      <c r="AU195" s="45">
        <v>0</v>
      </c>
      <c r="AV195" s="45">
        <v>0</v>
      </c>
      <c r="AW195" s="45">
        <v>0</v>
      </c>
      <c r="AX195" s="45">
        <v>0</v>
      </c>
      <c r="AY195" s="45">
        <v>0</v>
      </c>
      <c r="AZ195" s="45">
        <v>0</v>
      </c>
      <c r="BA195" s="45">
        <v>0</v>
      </c>
      <c r="BB195" s="45">
        <v>0</v>
      </c>
      <c r="BC195" s="45">
        <v>0</v>
      </c>
      <c r="BD195" s="44">
        <f>+AB195</f>
        <v>41570</v>
      </c>
      <c r="BE195" s="237" t="s">
        <v>510</v>
      </c>
    </row>
    <row r="196" spans="1:57" ht="184.5" customHeight="1" x14ac:dyDescent="0.25">
      <c r="A196" s="234">
        <v>2025</v>
      </c>
      <c r="B196" s="233">
        <v>162</v>
      </c>
      <c r="C196" s="51"/>
      <c r="D196" s="104" t="s">
        <v>198</v>
      </c>
      <c r="E196" s="106" t="s">
        <v>270</v>
      </c>
      <c r="F196" s="106" t="s">
        <v>274</v>
      </c>
      <c r="G196" s="51"/>
      <c r="H196" s="220">
        <f t="shared" si="16"/>
        <v>162</v>
      </c>
      <c r="I196" s="106" t="s">
        <v>463</v>
      </c>
      <c r="J196" s="109" t="s">
        <v>353</v>
      </c>
      <c r="K196" s="115">
        <v>876</v>
      </c>
      <c r="L196" s="106" t="s">
        <v>354</v>
      </c>
      <c r="M196" s="115">
        <v>1</v>
      </c>
      <c r="N196" s="106">
        <v>34406000000</v>
      </c>
      <c r="O196" s="106" t="s">
        <v>355</v>
      </c>
      <c r="P196" s="126" t="s">
        <v>198</v>
      </c>
      <c r="Q196" s="106" t="s">
        <v>356</v>
      </c>
      <c r="R196" s="106" t="s">
        <v>522</v>
      </c>
      <c r="S196" s="106" t="s">
        <v>360</v>
      </c>
      <c r="T196" s="258" t="s">
        <v>682</v>
      </c>
      <c r="U196" s="135" t="s">
        <v>765</v>
      </c>
      <c r="V196" s="135" t="s">
        <v>780</v>
      </c>
      <c r="W196" s="112" t="s">
        <v>366</v>
      </c>
      <c r="X196" s="112">
        <v>45839</v>
      </c>
      <c r="Y196" s="123">
        <v>46173</v>
      </c>
      <c r="Z196" s="137">
        <v>937050.72</v>
      </c>
      <c r="AA196" s="154" t="s">
        <v>44</v>
      </c>
      <c r="AB196" s="147">
        <f t="shared" si="17"/>
        <v>937050.72</v>
      </c>
      <c r="AC196" s="194" t="s">
        <v>44</v>
      </c>
      <c r="AD196" s="106">
        <v>12</v>
      </c>
      <c r="AE196" s="106" t="s">
        <v>485</v>
      </c>
      <c r="AF196" s="106" t="s">
        <v>373</v>
      </c>
      <c r="AG196" s="51"/>
      <c r="AH196" s="51"/>
      <c r="AI196" s="106" t="s">
        <v>502</v>
      </c>
      <c r="AJ196" s="106">
        <v>0</v>
      </c>
      <c r="AK196" s="108">
        <v>0</v>
      </c>
      <c r="AL196" s="106">
        <v>0</v>
      </c>
      <c r="AM196" s="51"/>
      <c r="AN196" s="51"/>
      <c r="AO196" s="50"/>
      <c r="AP196" s="49"/>
      <c r="AQ196" s="49"/>
      <c r="AR196" s="48"/>
      <c r="AS196" s="47"/>
      <c r="AT196" s="46">
        <f t="shared" si="18"/>
        <v>937050.72</v>
      </c>
      <c r="AU196" s="45">
        <v>0</v>
      </c>
      <c r="AV196" s="45">
        <v>0</v>
      </c>
      <c r="AW196" s="45">
        <v>0</v>
      </c>
      <c r="AX196" s="45">
        <v>0</v>
      </c>
      <c r="AY196" s="45">
        <v>0</v>
      </c>
      <c r="AZ196" s="45">
        <v>0</v>
      </c>
      <c r="BA196" s="45">
        <v>0</v>
      </c>
      <c r="BB196" s="45">
        <v>0</v>
      </c>
      <c r="BC196" s="45">
        <v>0</v>
      </c>
      <c r="BD196" s="44">
        <f>+AB196</f>
        <v>937050.72</v>
      </c>
      <c r="BE196" s="237" t="s">
        <v>509</v>
      </c>
    </row>
    <row r="197" spans="1:57" ht="53.25" customHeight="1" thickBot="1" x14ac:dyDescent="0.3">
      <c r="A197" s="234">
        <v>2025</v>
      </c>
      <c r="B197" s="233">
        <v>163</v>
      </c>
      <c r="C197" s="51"/>
      <c r="D197" s="104" t="s">
        <v>198</v>
      </c>
      <c r="E197" s="106" t="s">
        <v>276</v>
      </c>
      <c r="F197" s="106" t="s">
        <v>665</v>
      </c>
      <c r="G197" s="51"/>
      <c r="H197" s="220">
        <f t="shared" si="16"/>
        <v>163</v>
      </c>
      <c r="I197" s="106" t="s">
        <v>462</v>
      </c>
      <c r="J197" s="109" t="s">
        <v>353</v>
      </c>
      <c r="K197" s="109">
        <v>876</v>
      </c>
      <c r="L197" s="106" t="s">
        <v>354</v>
      </c>
      <c r="M197" s="129">
        <v>1</v>
      </c>
      <c r="N197" s="106">
        <v>34406000000</v>
      </c>
      <c r="O197" s="106" t="s">
        <v>355</v>
      </c>
      <c r="P197" s="106" t="s">
        <v>198</v>
      </c>
      <c r="Q197" s="106" t="s">
        <v>356</v>
      </c>
      <c r="R197" s="106" t="s">
        <v>522</v>
      </c>
      <c r="S197" s="106" t="s">
        <v>360</v>
      </c>
      <c r="T197" s="106" t="s">
        <v>488</v>
      </c>
      <c r="U197" s="135" t="s">
        <v>750</v>
      </c>
      <c r="V197" s="123">
        <v>45930</v>
      </c>
      <c r="W197" s="106" t="s">
        <v>366</v>
      </c>
      <c r="X197" s="123">
        <v>45931</v>
      </c>
      <c r="Y197" s="123">
        <v>46295</v>
      </c>
      <c r="Z197" s="275">
        <v>447456</v>
      </c>
      <c r="AA197" s="159" t="s">
        <v>44</v>
      </c>
      <c r="AB197" s="147">
        <f t="shared" si="17"/>
        <v>447456</v>
      </c>
      <c r="AC197" s="159" t="s">
        <v>44</v>
      </c>
      <c r="AD197" s="106">
        <v>4</v>
      </c>
      <c r="AE197" s="106" t="s">
        <v>489</v>
      </c>
      <c r="AF197" s="106" t="s">
        <v>373</v>
      </c>
      <c r="AG197" s="51"/>
      <c r="AH197" s="51"/>
      <c r="AI197" s="106" t="s">
        <v>503</v>
      </c>
      <c r="AJ197" s="106">
        <v>0</v>
      </c>
      <c r="AK197" s="108">
        <v>0</v>
      </c>
      <c r="AL197" s="106">
        <v>0</v>
      </c>
      <c r="AM197" s="51"/>
      <c r="AN197" s="51"/>
      <c r="AO197" s="50"/>
      <c r="AP197" s="49"/>
      <c r="AQ197" s="49"/>
      <c r="AR197" s="48"/>
      <c r="AS197" s="47"/>
      <c r="AT197" s="46">
        <f t="shared" si="18"/>
        <v>447456</v>
      </c>
      <c r="AU197" s="45">
        <v>0</v>
      </c>
      <c r="AV197" s="45">
        <v>0</v>
      </c>
      <c r="AW197" s="45">
        <v>0</v>
      </c>
      <c r="AX197" s="45">
        <v>0</v>
      </c>
      <c r="AY197" s="45">
        <v>0</v>
      </c>
      <c r="AZ197" s="45">
        <v>0</v>
      </c>
      <c r="BA197" s="45">
        <v>0</v>
      </c>
      <c r="BB197" s="45">
        <v>0</v>
      </c>
      <c r="BC197" s="45">
        <v>0</v>
      </c>
      <c r="BD197" s="44">
        <f>+AB197</f>
        <v>447456</v>
      </c>
      <c r="BE197" s="237" t="s">
        <v>507</v>
      </c>
    </row>
    <row r="198" spans="1:57" ht="15.75" customHeight="1" thickBot="1" x14ac:dyDescent="0.3">
      <c r="A198" s="358" t="s">
        <v>49</v>
      </c>
      <c r="B198" s="359"/>
      <c r="C198" s="359"/>
      <c r="D198" s="359"/>
      <c r="E198" s="359"/>
      <c r="F198" s="359"/>
      <c r="G198" s="359"/>
      <c r="H198" s="359"/>
      <c r="I198" s="359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89">
        <f>SUM(Z168:Z197)</f>
        <v>208689903.90999997</v>
      </c>
      <c r="AA198" s="88">
        <v>0</v>
      </c>
      <c r="AB198" s="88">
        <f>SUM(AB168:AB197)</f>
        <v>208689903.90999997</v>
      </c>
      <c r="AC198" s="87">
        <v>0</v>
      </c>
      <c r="AD198" s="287"/>
      <c r="AE198" s="287"/>
      <c r="AF198" s="287"/>
      <c r="AG198" s="287"/>
      <c r="AH198" s="287"/>
      <c r="AI198" s="287"/>
      <c r="AJ198" s="89">
        <f>SUM(AJ168:AJ197)</f>
        <v>0</v>
      </c>
      <c r="AK198" s="88">
        <f>SUM(AK168:AK197)</f>
        <v>0</v>
      </c>
      <c r="AL198" s="87">
        <f>SUM(AL168:AL197)</f>
        <v>0</v>
      </c>
      <c r="AM198" s="81" t="s">
        <v>184</v>
      </c>
      <c r="AN198" s="38" t="s">
        <v>0</v>
      </c>
      <c r="AO198" s="38" t="s">
        <v>0</v>
      </c>
      <c r="AP198" s="38" t="s">
        <v>0</v>
      </c>
      <c r="AQ198" s="38" t="s">
        <v>0</v>
      </c>
      <c r="AR198" s="38" t="s">
        <v>0</v>
      </c>
      <c r="AS198" s="37" t="s">
        <v>0</v>
      </c>
      <c r="AT198" s="86">
        <f>SUM(AT168:AT197)</f>
        <v>208689903.90999997</v>
      </c>
      <c r="AU198" s="85">
        <v>0</v>
      </c>
      <c r="AV198" s="85">
        <v>0</v>
      </c>
      <c r="AW198" s="85">
        <v>0</v>
      </c>
      <c r="AX198" s="85">
        <v>0</v>
      </c>
      <c r="AY198" s="85">
        <v>0</v>
      </c>
      <c r="AZ198" s="85">
        <v>0</v>
      </c>
      <c r="BA198" s="85">
        <v>0</v>
      </c>
      <c r="BB198" s="85">
        <v>0</v>
      </c>
      <c r="BC198" s="85">
        <v>0</v>
      </c>
      <c r="BD198" s="79">
        <f>SUM(BD168:BD197)</f>
        <v>208514763.90999997</v>
      </c>
    </row>
    <row r="199" spans="1:57" ht="15.75" customHeight="1" thickBot="1" x14ac:dyDescent="0.3">
      <c r="A199" s="285" t="s">
        <v>51</v>
      </c>
      <c r="B199" s="286"/>
      <c r="C199" s="286"/>
      <c r="D199" s="286"/>
      <c r="E199" s="286"/>
      <c r="F199" s="286"/>
      <c r="G199" s="286"/>
      <c r="H199" s="286"/>
      <c r="I199" s="286"/>
      <c r="J199" s="286"/>
      <c r="K199" s="286"/>
      <c r="L199" s="286"/>
      <c r="M199" s="286"/>
      <c r="N199" s="286"/>
      <c r="O199" s="286"/>
      <c r="P199" s="286"/>
      <c r="Q199" s="286"/>
      <c r="R199" s="286"/>
      <c r="S199" s="286"/>
      <c r="T199" s="286"/>
      <c r="U199" s="286"/>
      <c r="V199" s="286"/>
      <c r="W199" s="286"/>
      <c r="X199" s="286"/>
      <c r="Y199" s="286"/>
      <c r="Z199" s="84">
        <f>SUM(Z168:Z193)</f>
        <v>207251827.18999997</v>
      </c>
      <c r="AA199" s="83">
        <v>0</v>
      </c>
      <c r="AB199" s="84">
        <f>SUM(AB168:AB193)</f>
        <v>207251827.18999997</v>
      </c>
      <c r="AC199" s="82">
        <v>0</v>
      </c>
      <c r="AD199" s="287"/>
      <c r="AE199" s="287"/>
      <c r="AF199" s="287"/>
      <c r="AG199" s="287"/>
      <c r="AH199" s="287"/>
      <c r="AI199" s="287"/>
      <c r="AJ199" s="84">
        <v>0</v>
      </c>
      <c r="AK199" s="83">
        <v>0</v>
      </c>
      <c r="AL199" s="82">
        <v>0</v>
      </c>
      <c r="AM199" s="81" t="s">
        <v>184</v>
      </c>
      <c r="AN199" s="38" t="s">
        <v>0</v>
      </c>
      <c r="AO199" s="38" t="s">
        <v>0</v>
      </c>
      <c r="AP199" s="38" t="s">
        <v>0</v>
      </c>
      <c r="AQ199" s="38" t="s">
        <v>0</v>
      </c>
      <c r="AR199" s="38" t="s">
        <v>0</v>
      </c>
      <c r="AS199" s="80" t="s">
        <v>0</v>
      </c>
      <c r="AT199" s="288" t="s">
        <v>0</v>
      </c>
      <c r="AU199" s="289"/>
      <c r="AV199" s="289"/>
      <c r="AW199" s="289"/>
      <c r="AX199" s="290"/>
      <c r="AY199" s="288" t="s">
        <v>0</v>
      </c>
      <c r="AZ199" s="289"/>
      <c r="BA199" s="289"/>
      <c r="BB199" s="289"/>
      <c r="BC199" s="290"/>
      <c r="BD199" s="79">
        <v>0</v>
      </c>
    </row>
    <row r="200" spans="1:57" ht="15.75" customHeight="1" thickBot="1" x14ac:dyDescent="0.3">
      <c r="A200" s="285" t="s">
        <v>45</v>
      </c>
      <c r="B200" s="286"/>
      <c r="C200" s="286"/>
      <c r="D200" s="286"/>
      <c r="E200" s="286"/>
      <c r="F200" s="286"/>
      <c r="G200" s="286"/>
      <c r="H200" s="286"/>
      <c r="I200" s="286"/>
      <c r="J200" s="286"/>
      <c r="K200" s="286"/>
      <c r="L200" s="286"/>
      <c r="M200" s="286"/>
      <c r="N200" s="286"/>
      <c r="O200" s="286"/>
      <c r="P200" s="286"/>
      <c r="Q200" s="286"/>
      <c r="R200" s="286"/>
      <c r="S200" s="286"/>
      <c r="T200" s="286"/>
      <c r="U200" s="286"/>
      <c r="V200" s="286"/>
      <c r="W200" s="286"/>
      <c r="X200" s="286"/>
      <c r="Y200" s="286"/>
      <c r="Z200" s="84">
        <f>SUM(Z194:Z196)</f>
        <v>990620.72</v>
      </c>
      <c r="AA200" s="83">
        <v>0</v>
      </c>
      <c r="AB200" s="83">
        <f>SUM(AB194:AB196)</f>
        <v>990620.72</v>
      </c>
      <c r="AC200" s="82">
        <v>0</v>
      </c>
      <c r="AD200" s="287"/>
      <c r="AE200" s="287"/>
      <c r="AF200" s="287"/>
      <c r="AG200" s="287"/>
      <c r="AH200" s="287"/>
      <c r="AI200" s="287"/>
      <c r="AJ200" s="84">
        <v>0</v>
      </c>
      <c r="AK200" s="83">
        <v>0</v>
      </c>
      <c r="AL200" s="82">
        <v>0</v>
      </c>
      <c r="AM200" s="81" t="s">
        <v>184</v>
      </c>
      <c r="AN200" s="38" t="s">
        <v>0</v>
      </c>
      <c r="AO200" s="38" t="s">
        <v>0</v>
      </c>
      <c r="AP200" s="38" t="s">
        <v>0</v>
      </c>
      <c r="AQ200" s="38" t="s">
        <v>0</v>
      </c>
      <c r="AR200" s="38" t="s">
        <v>0</v>
      </c>
      <c r="AS200" s="80" t="s">
        <v>0</v>
      </c>
      <c r="AT200" s="288" t="s">
        <v>0</v>
      </c>
      <c r="AU200" s="289"/>
      <c r="AV200" s="289"/>
      <c r="AW200" s="289"/>
      <c r="AX200" s="290"/>
      <c r="AY200" s="288" t="s">
        <v>0</v>
      </c>
      <c r="AZ200" s="289"/>
      <c r="BA200" s="289"/>
      <c r="BB200" s="289"/>
      <c r="BC200" s="290"/>
      <c r="BD200" s="79">
        <v>0</v>
      </c>
    </row>
    <row r="201" spans="1:57" ht="15.75" customHeight="1" thickBot="1" x14ac:dyDescent="0.3">
      <c r="A201" s="285" t="s">
        <v>46</v>
      </c>
      <c r="B201" s="286"/>
      <c r="C201" s="286"/>
      <c r="D201" s="286"/>
      <c r="E201" s="286"/>
      <c r="F201" s="286"/>
      <c r="G201" s="286"/>
      <c r="H201" s="286"/>
      <c r="I201" s="286"/>
      <c r="J201" s="286"/>
      <c r="K201" s="286"/>
      <c r="L201" s="286"/>
      <c r="M201" s="286"/>
      <c r="N201" s="286"/>
      <c r="O201" s="286"/>
      <c r="P201" s="286"/>
      <c r="Q201" s="286"/>
      <c r="R201" s="286"/>
      <c r="S201" s="286"/>
      <c r="T201" s="286"/>
      <c r="U201" s="286"/>
      <c r="V201" s="286"/>
      <c r="W201" s="286"/>
      <c r="X201" s="286"/>
      <c r="Y201" s="286"/>
      <c r="Z201" s="84">
        <f>SUM(Z197)</f>
        <v>447456</v>
      </c>
      <c r="AA201" s="83">
        <v>0</v>
      </c>
      <c r="AB201" s="83">
        <f>SUM(AB197)</f>
        <v>447456</v>
      </c>
      <c r="AC201" s="82">
        <v>0</v>
      </c>
      <c r="AD201" s="287"/>
      <c r="AE201" s="287"/>
      <c r="AF201" s="287"/>
      <c r="AG201" s="287"/>
      <c r="AH201" s="287"/>
      <c r="AI201" s="287"/>
      <c r="AJ201" s="84">
        <v>0</v>
      </c>
      <c r="AK201" s="83">
        <v>0</v>
      </c>
      <c r="AL201" s="82">
        <v>0</v>
      </c>
      <c r="AM201" s="81" t="s">
        <v>184</v>
      </c>
      <c r="AN201" s="38" t="s">
        <v>0</v>
      </c>
      <c r="AO201" s="38" t="s">
        <v>0</v>
      </c>
      <c r="AP201" s="38" t="s">
        <v>0</v>
      </c>
      <c r="AQ201" s="38" t="s">
        <v>0</v>
      </c>
      <c r="AR201" s="38" t="s">
        <v>0</v>
      </c>
      <c r="AS201" s="80" t="s">
        <v>0</v>
      </c>
      <c r="AT201" s="288" t="s">
        <v>0</v>
      </c>
      <c r="AU201" s="289"/>
      <c r="AV201" s="289"/>
      <c r="AW201" s="289"/>
      <c r="AX201" s="290"/>
      <c r="AY201" s="288" t="s">
        <v>0</v>
      </c>
      <c r="AZ201" s="289"/>
      <c r="BA201" s="289"/>
      <c r="BB201" s="289"/>
      <c r="BC201" s="290"/>
      <c r="BD201" s="79">
        <v>0</v>
      </c>
    </row>
    <row r="202" spans="1:57" ht="15.75" customHeight="1" thickBot="1" x14ac:dyDescent="0.3">
      <c r="A202" s="285" t="s">
        <v>47</v>
      </c>
      <c r="B202" s="286"/>
      <c r="C202" s="286"/>
      <c r="D202" s="286"/>
      <c r="E202" s="286"/>
      <c r="F202" s="286"/>
      <c r="G202" s="286"/>
      <c r="H202" s="286"/>
      <c r="I202" s="286"/>
      <c r="J202" s="286"/>
      <c r="K202" s="286"/>
      <c r="L202" s="286"/>
      <c r="M202" s="286"/>
      <c r="N202" s="286"/>
      <c r="O202" s="286"/>
      <c r="P202" s="286"/>
      <c r="Q202" s="286"/>
      <c r="R202" s="286"/>
      <c r="S202" s="286"/>
      <c r="T202" s="286"/>
      <c r="U202" s="286"/>
      <c r="V202" s="286"/>
      <c r="W202" s="286"/>
      <c r="X202" s="286"/>
      <c r="Y202" s="286"/>
      <c r="Z202" s="71">
        <v>0</v>
      </c>
      <c r="AA202" s="67">
        <v>0</v>
      </c>
      <c r="AB202" s="67">
        <v>0</v>
      </c>
      <c r="AC202" s="65">
        <v>0</v>
      </c>
      <c r="AD202" s="287"/>
      <c r="AE202" s="287"/>
      <c r="AF202" s="287"/>
      <c r="AG202" s="287"/>
      <c r="AH202" s="287"/>
      <c r="AI202" s="287"/>
      <c r="AJ202" s="71">
        <v>0</v>
      </c>
      <c r="AK202" s="67">
        <v>0</v>
      </c>
      <c r="AL202" s="65">
        <v>0</v>
      </c>
      <c r="AM202" s="81" t="s">
        <v>184</v>
      </c>
      <c r="AN202" s="38" t="s">
        <v>0</v>
      </c>
      <c r="AO202" s="38" t="s">
        <v>0</v>
      </c>
      <c r="AP202" s="38" t="s">
        <v>0</v>
      </c>
      <c r="AQ202" s="38" t="s">
        <v>0</v>
      </c>
      <c r="AR202" s="38" t="s">
        <v>0</v>
      </c>
      <c r="AS202" s="80" t="s">
        <v>0</v>
      </c>
      <c r="AT202" s="288" t="s">
        <v>0</v>
      </c>
      <c r="AU202" s="289"/>
      <c r="AV202" s="289"/>
      <c r="AW202" s="289"/>
      <c r="AX202" s="290"/>
      <c r="AY202" s="288" t="s">
        <v>0</v>
      </c>
      <c r="AZ202" s="289"/>
      <c r="BA202" s="289"/>
      <c r="BB202" s="289"/>
      <c r="BC202" s="290"/>
      <c r="BD202" s="79">
        <v>0</v>
      </c>
    </row>
    <row r="203" spans="1:57" ht="15.75" customHeight="1" x14ac:dyDescent="0.25">
      <c r="A203" s="285" t="s">
        <v>52</v>
      </c>
      <c r="B203" s="286"/>
      <c r="C203" s="286"/>
      <c r="D203" s="286"/>
      <c r="E203" s="286"/>
      <c r="F203" s="286"/>
      <c r="G203" s="286"/>
      <c r="H203" s="286"/>
      <c r="I203" s="286"/>
      <c r="J203" s="286"/>
      <c r="K203" s="286"/>
      <c r="L203" s="286"/>
      <c r="M203" s="286"/>
      <c r="N203" s="286"/>
      <c r="O203" s="286"/>
      <c r="P203" s="286"/>
      <c r="Q203" s="286"/>
      <c r="R203" s="286"/>
      <c r="S203" s="286"/>
      <c r="T203" s="286"/>
      <c r="U203" s="286"/>
      <c r="V203" s="286"/>
      <c r="W203" s="286"/>
      <c r="X203" s="286"/>
      <c r="Y203" s="286"/>
      <c r="Z203" s="78">
        <v>0</v>
      </c>
      <c r="AA203" s="77" t="s">
        <v>0</v>
      </c>
      <c r="AB203" s="76" t="s">
        <v>0</v>
      </c>
      <c r="AC203" s="75" t="s">
        <v>0</v>
      </c>
      <c r="AD203" s="287"/>
      <c r="AE203" s="287"/>
      <c r="AF203" s="287"/>
      <c r="AG203" s="287"/>
      <c r="AH203" s="287"/>
      <c r="AI203" s="287"/>
      <c r="AJ203" s="74">
        <v>0</v>
      </c>
      <c r="AK203" s="73">
        <v>0</v>
      </c>
      <c r="AL203" s="72">
        <v>0</v>
      </c>
      <c r="AM203" s="291"/>
      <c r="AN203" s="292"/>
      <c r="AO203" s="292"/>
      <c r="AP203" s="292"/>
      <c r="AQ203" s="292"/>
      <c r="AR203" s="292"/>
      <c r="AS203" s="293"/>
      <c r="AT203" s="294"/>
      <c r="AU203" s="295"/>
      <c r="AV203" s="295"/>
      <c r="AW203" s="295"/>
      <c r="AX203" s="295"/>
      <c r="AY203" s="295"/>
      <c r="AZ203" s="295"/>
      <c r="BA203" s="295"/>
      <c r="BB203" s="295"/>
      <c r="BC203" s="295"/>
      <c r="BD203" s="296"/>
    </row>
    <row r="204" spans="1:57" ht="15.75" customHeight="1" thickBot="1" x14ac:dyDescent="0.3">
      <c r="A204" s="300" t="s">
        <v>53</v>
      </c>
      <c r="B204" s="301"/>
      <c r="C204" s="301"/>
      <c r="D204" s="301"/>
      <c r="E204" s="301"/>
      <c r="F204" s="301"/>
      <c r="G204" s="301"/>
      <c r="H204" s="301"/>
      <c r="I204" s="301"/>
      <c r="J204" s="301"/>
      <c r="K204" s="301"/>
      <c r="L204" s="301"/>
      <c r="M204" s="301"/>
      <c r="N204" s="301"/>
      <c r="O204" s="301"/>
      <c r="P204" s="301"/>
      <c r="Q204" s="301"/>
      <c r="R204" s="301"/>
      <c r="S204" s="301"/>
      <c r="T204" s="301"/>
      <c r="U204" s="301"/>
      <c r="V204" s="301"/>
      <c r="W204" s="301"/>
      <c r="X204" s="301"/>
      <c r="Y204" s="301"/>
      <c r="Z204" s="71">
        <v>0</v>
      </c>
      <c r="AA204" s="70" t="s">
        <v>0</v>
      </c>
      <c r="AB204" s="69" t="s">
        <v>0</v>
      </c>
      <c r="AC204" s="68" t="s">
        <v>0</v>
      </c>
      <c r="AD204" s="302"/>
      <c r="AE204" s="302"/>
      <c r="AF204" s="302"/>
      <c r="AG204" s="302"/>
      <c r="AH204" s="302"/>
      <c r="AI204" s="302"/>
      <c r="AJ204" s="67">
        <v>0</v>
      </c>
      <c r="AK204" s="66">
        <v>0</v>
      </c>
      <c r="AL204" s="65">
        <v>0</v>
      </c>
      <c r="AM204" s="303"/>
      <c r="AN204" s="304"/>
      <c r="AO204" s="304"/>
      <c r="AP204" s="304"/>
      <c r="AQ204" s="304"/>
      <c r="AR204" s="304"/>
      <c r="AS204" s="305"/>
      <c r="AT204" s="306"/>
      <c r="AU204" s="307"/>
      <c r="AV204" s="307"/>
      <c r="AW204" s="307"/>
      <c r="AX204" s="307"/>
      <c r="AY204" s="307"/>
      <c r="AZ204" s="307"/>
      <c r="BA204" s="307"/>
      <c r="BB204" s="307"/>
      <c r="BC204" s="307"/>
      <c r="BD204" s="308"/>
    </row>
    <row r="205" spans="1:57" ht="30.75" customHeight="1" x14ac:dyDescent="0.25">
      <c r="A205" s="281" t="s">
        <v>58</v>
      </c>
      <c r="B205" s="281"/>
      <c r="C205" s="281"/>
      <c r="D205" s="281"/>
      <c r="E205" s="281"/>
      <c r="F205" s="281"/>
      <c r="G205" s="281"/>
      <c r="H205" s="281"/>
      <c r="I205" s="281"/>
      <c r="J205" s="281"/>
      <c r="K205" s="281"/>
      <c r="L205" s="281"/>
      <c r="M205" s="281"/>
      <c r="N205" s="281"/>
      <c r="O205" s="281"/>
      <c r="P205" s="281"/>
      <c r="Q205" s="281"/>
      <c r="R205" s="281"/>
      <c r="S205" s="281"/>
      <c r="T205" s="281"/>
      <c r="U205" s="281"/>
      <c r="V205" s="281"/>
      <c r="W205" s="281"/>
      <c r="X205" s="281"/>
      <c r="Y205" s="281"/>
      <c r="Z205" s="281"/>
      <c r="AA205" s="281"/>
      <c r="AB205" s="281"/>
      <c r="AC205" s="281"/>
      <c r="AD205" s="281"/>
      <c r="AE205" s="281"/>
      <c r="AF205" s="281"/>
      <c r="AG205" s="281"/>
      <c r="AH205" s="281"/>
      <c r="AI205" s="281"/>
      <c r="AJ205" s="281"/>
      <c r="AK205" s="281"/>
      <c r="AL205" s="281"/>
      <c r="AM205" s="64" t="s">
        <v>537</v>
      </c>
      <c r="AN205" s="63"/>
      <c r="AO205" s="282"/>
      <c r="AP205" s="283"/>
      <c r="AQ205" s="283"/>
      <c r="AR205" s="284"/>
      <c r="AS205" s="62"/>
      <c r="AT205" s="61"/>
      <c r="AU205" s="60"/>
      <c r="AV205" s="60"/>
      <c r="AW205" s="60"/>
      <c r="AX205" s="60"/>
      <c r="AY205" s="60"/>
      <c r="AZ205" s="60"/>
      <c r="BA205" s="60"/>
      <c r="BB205" s="60"/>
      <c r="BC205" s="60"/>
      <c r="BD205" s="59"/>
    </row>
    <row r="206" spans="1:57" ht="107.25" customHeight="1" x14ac:dyDescent="0.25">
      <c r="A206" s="213">
        <v>2025</v>
      </c>
      <c r="B206" s="214">
        <v>164</v>
      </c>
      <c r="C206" s="51"/>
      <c r="D206" s="104" t="s">
        <v>198</v>
      </c>
      <c r="E206" s="106" t="s">
        <v>270</v>
      </c>
      <c r="F206" s="106" t="s">
        <v>274</v>
      </c>
      <c r="G206" s="51"/>
      <c r="H206" s="220">
        <f>+B206</f>
        <v>164</v>
      </c>
      <c r="I206" s="106" t="s">
        <v>735</v>
      </c>
      <c r="J206" s="109" t="s">
        <v>353</v>
      </c>
      <c r="K206" s="106">
        <v>876</v>
      </c>
      <c r="L206" s="129" t="s">
        <v>354</v>
      </c>
      <c r="M206" s="106">
        <v>1</v>
      </c>
      <c r="N206" s="106">
        <v>34406000000</v>
      </c>
      <c r="O206" s="106" t="s">
        <v>355</v>
      </c>
      <c r="P206" s="106" t="s">
        <v>198</v>
      </c>
      <c r="Q206" s="106" t="s">
        <v>356</v>
      </c>
      <c r="R206" s="106" t="s">
        <v>522</v>
      </c>
      <c r="S206" s="106" t="s">
        <v>360</v>
      </c>
      <c r="T206" s="260"/>
      <c r="U206" s="144" t="s">
        <v>850</v>
      </c>
      <c r="V206" s="146">
        <v>45657</v>
      </c>
      <c r="W206" s="146">
        <v>45658</v>
      </c>
      <c r="X206" s="146">
        <v>45658</v>
      </c>
      <c r="Y206" s="146">
        <v>46752</v>
      </c>
      <c r="Z206" s="256">
        <v>13107628.800000001</v>
      </c>
      <c r="AA206" s="192" t="s">
        <v>44</v>
      </c>
      <c r="AB206" s="147">
        <f>364100.8*12</f>
        <v>4369209.5999999996</v>
      </c>
      <c r="AC206" s="194">
        <f>+Z206-AB206</f>
        <v>8738419.2000000011</v>
      </c>
      <c r="AD206" s="106">
        <v>12</v>
      </c>
      <c r="AE206" s="106" t="s">
        <v>485</v>
      </c>
      <c r="AF206" s="106" t="s">
        <v>373</v>
      </c>
      <c r="AG206" s="51"/>
      <c r="AH206" s="51"/>
      <c r="AI206" s="106" t="s">
        <v>502</v>
      </c>
      <c r="AJ206" s="106">
        <v>0</v>
      </c>
      <c r="AK206" s="108">
        <v>0</v>
      </c>
      <c r="AL206" s="106">
        <v>0</v>
      </c>
      <c r="AM206" s="51"/>
      <c r="AN206" s="51"/>
      <c r="AO206" s="50"/>
      <c r="AP206" s="49"/>
      <c r="AQ206" s="49"/>
      <c r="AR206" s="48"/>
      <c r="AS206" s="47"/>
      <c r="AT206" s="46">
        <f>+AB206</f>
        <v>4369209.5999999996</v>
      </c>
      <c r="AU206" s="45">
        <v>0</v>
      </c>
      <c r="AV206" s="45">
        <v>0</v>
      </c>
      <c r="AW206" s="45">
        <v>0</v>
      </c>
      <c r="AX206" s="45">
        <v>0</v>
      </c>
      <c r="AY206" s="45">
        <v>0</v>
      </c>
      <c r="AZ206" s="45">
        <v>0</v>
      </c>
      <c r="BA206" s="45">
        <v>0</v>
      </c>
      <c r="BB206" s="45">
        <v>0</v>
      </c>
      <c r="BC206" s="45">
        <v>0</v>
      </c>
      <c r="BD206" s="44">
        <f>+AB206</f>
        <v>4369209.5999999996</v>
      </c>
      <c r="BE206" s="237" t="s">
        <v>842</v>
      </c>
    </row>
    <row r="207" spans="1:57" ht="39" customHeight="1" x14ac:dyDescent="0.25">
      <c r="A207" s="213">
        <v>2025</v>
      </c>
      <c r="B207" s="214">
        <v>165</v>
      </c>
      <c r="C207" s="51"/>
      <c r="D207" s="104" t="s">
        <v>198</v>
      </c>
      <c r="E207" s="106" t="s">
        <v>261</v>
      </c>
      <c r="F207" s="106" t="s">
        <v>787</v>
      </c>
      <c r="G207" s="51"/>
      <c r="H207" s="220"/>
      <c r="I207" s="106" t="s">
        <v>786</v>
      </c>
      <c r="J207" s="109" t="s">
        <v>353</v>
      </c>
      <c r="K207" s="109">
        <v>876</v>
      </c>
      <c r="L207" s="106" t="s">
        <v>354</v>
      </c>
      <c r="M207" s="115">
        <v>1</v>
      </c>
      <c r="N207" s="106">
        <v>34406000000</v>
      </c>
      <c r="O207" s="106" t="s">
        <v>355</v>
      </c>
      <c r="P207" s="106" t="s">
        <v>198</v>
      </c>
      <c r="Q207" s="106" t="s">
        <v>358</v>
      </c>
      <c r="R207" s="226"/>
      <c r="S207" s="106" t="s">
        <v>360</v>
      </c>
      <c r="T207" s="106"/>
      <c r="U207" s="198">
        <v>45200</v>
      </c>
      <c r="V207" s="146">
        <v>45260</v>
      </c>
      <c r="W207" s="136" t="s">
        <v>564</v>
      </c>
      <c r="X207" s="123">
        <v>45536</v>
      </c>
      <c r="Y207" s="123">
        <v>45900</v>
      </c>
      <c r="Z207" s="139">
        <v>98304</v>
      </c>
      <c r="AA207" s="109" t="s">
        <v>44</v>
      </c>
      <c r="AB207" s="147">
        <f t="shared" ref="AB207:AB231" si="25">+Z207</f>
        <v>98304</v>
      </c>
      <c r="AC207" s="194" t="s">
        <v>44</v>
      </c>
      <c r="AD207" s="106">
        <v>8</v>
      </c>
      <c r="AE207" s="106" t="s">
        <v>433</v>
      </c>
      <c r="AF207" s="106" t="s">
        <v>373</v>
      </c>
      <c r="AG207" s="51"/>
      <c r="AH207" s="51"/>
      <c r="AI207" s="106" t="s">
        <v>437</v>
      </c>
      <c r="AJ207" s="106">
        <v>0</v>
      </c>
      <c r="AK207" s="106">
        <v>0</v>
      </c>
      <c r="AL207" s="106">
        <v>0</v>
      </c>
      <c r="AM207" s="51"/>
      <c r="AN207" s="51"/>
      <c r="AO207" s="50"/>
      <c r="AP207" s="49"/>
      <c r="AQ207" s="49"/>
      <c r="AR207" s="48"/>
      <c r="AS207" s="47"/>
      <c r="AT207" s="46">
        <f t="shared" ref="AT207:AT212" si="26">+AB207</f>
        <v>98304</v>
      </c>
      <c r="AU207" s="45">
        <v>0</v>
      </c>
      <c r="AV207" s="45">
        <v>0</v>
      </c>
      <c r="AW207" s="45">
        <v>0</v>
      </c>
      <c r="AX207" s="45">
        <v>0</v>
      </c>
      <c r="AY207" s="45">
        <v>0</v>
      </c>
      <c r="AZ207" s="45">
        <v>0</v>
      </c>
      <c r="BA207" s="45">
        <v>0</v>
      </c>
      <c r="BB207" s="45">
        <v>0</v>
      </c>
      <c r="BC207" s="45">
        <v>0</v>
      </c>
      <c r="BD207" s="44">
        <f>+Z207</f>
        <v>98304</v>
      </c>
      <c r="BE207" s="246" t="s">
        <v>788</v>
      </c>
    </row>
    <row r="208" spans="1:57" ht="39" customHeight="1" x14ac:dyDescent="0.25">
      <c r="A208" s="213">
        <v>2025</v>
      </c>
      <c r="B208" s="214">
        <v>166</v>
      </c>
      <c r="C208" s="51"/>
      <c r="D208" s="104" t="s">
        <v>198</v>
      </c>
      <c r="E208" s="106" t="s">
        <v>261</v>
      </c>
      <c r="F208" s="106" t="s">
        <v>649</v>
      </c>
      <c r="G208" s="51"/>
      <c r="H208" s="220"/>
      <c r="I208" s="106" t="s">
        <v>429</v>
      </c>
      <c r="J208" s="109" t="s">
        <v>353</v>
      </c>
      <c r="K208" s="109">
        <v>876</v>
      </c>
      <c r="L208" s="106" t="s">
        <v>354</v>
      </c>
      <c r="M208" s="115">
        <v>1</v>
      </c>
      <c r="N208" s="106">
        <v>34406000000</v>
      </c>
      <c r="O208" s="106" t="s">
        <v>355</v>
      </c>
      <c r="P208" s="106" t="s">
        <v>198</v>
      </c>
      <c r="Q208" s="106" t="s">
        <v>358</v>
      </c>
      <c r="R208" s="226"/>
      <c r="S208" s="106" t="s">
        <v>360</v>
      </c>
      <c r="T208" s="106"/>
      <c r="U208" s="198">
        <v>45200</v>
      </c>
      <c r="V208" s="146">
        <v>45260</v>
      </c>
      <c r="W208" s="136" t="s">
        <v>564</v>
      </c>
      <c r="X208" s="123">
        <v>45536</v>
      </c>
      <c r="Y208" s="123">
        <v>45900</v>
      </c>
      <c r="Z208" s="139">
        <f>253400+4446336</f>
        <v>4699736</v>
      </c>
      <c r="AA208" s="109" t="s">
        <v>44</v>
      </c>
      <c r="AB208" s="147">
        <f t="shared" si="25"/>
        <v>4699736</v>
      </c>
      <c r="AC208" s="194" t="s">
        <v>44</v>
      </c>
      <c r="AD208" s="106">
        <v>8</v>
      </c>
      <c r="AE208" s="106" t="s">
        <v>433</v>
      </c>
      <c r="AF208" s="106" t="s">
        <v>373</v>
      </c>
      <c r="AG208" s="51"/>
      <c r="AH208" s="51"/>
      <c r="AI208" s="106" t="s">
        <v>437</v>
      </c>
      <c r="AJ208" s="106">
        <v>0</v>
      </c>
      <c r="AK208" s="106">
        <v>0</v>
      </c>
      <c r="AL208" s="106">
        <v>0</v>
      </c>
      <c r="AM208" s="51"/>
      <c r="AN208" s="51"/>
      <c r="AO208" s="50"/>
      <c r="AP208" s="49"/>
      <c r="AQ208" s="49"/>
      <c r="AR208" s="48"/>
      <c r="AS208" s="47"/>
      <c r="AT208" s="46">
        <f t="shared" si="26"/>
        <v>4699736</v>
      </c>
      <c r="AU208" s="45">
        <v>0</v>
      </c>
      <c r="AV208" s="45">
        <v>0</v>
      </c>
      <c r="AW208" s="45">
        <v>0</v>
      </c>
      <c r="AX208" s="45">
        <v>0</v>
      </c>
      <c r="AY208" s="45">
        <v>0</v>
      </c>
      <c r="AZ208" s="45">
        <v>0</v>
      </c>
      <c r="BA208" s="45">
        <v>0</v>
      </c>
      <c r="BB208" s="45">
        <v>0</v>
      </c>
      <c r="BC208" s="45">
        <v>0</v>
      </c>
      <c r="BD208" s="44">
        <f>+Z208</f>
        <v>4699736</v>
      </c>
      <c r="BE208" s="246" t="s">
        <v>510</v>
      </c>
    </row>
    <row r="209" spans="1:57" ht="28.5" customHeight="1" x14ac:dyDescent="0.25">
      <c r="A209" s="213">
        <v>2025</v>
      </c>
      <c r="B209" s="214">
        <v>167</v>
      </c>
      <c r="C209" s="51"/>
      <c r="D209" s="104" t="s">
        <v>198</v>
      </c>
      <c r="E209" s="106" t="s">
        <v>262</v>
      </c>
      <c r="F209" s="106" t="s">
        <v>650</v>
      </c>
      <c r="G209" s="51"/>
      <c r="H209" s="220">
        <f t="shared" ref="H209:H220" si="27">+B209</f>
        <v>167</v>
      </c>
      <c r="I209" s="106" t="s">
        <v>430</v>
      </c>
      <c r="J209" s="109" t="s">
        <v>353</v>
      </c>
      <c r="K209" s="109">
        <v>876</v>
      </c>
      <c r="L209" s="106" t="s">
        <v>354</v>
      </c>
      <c r="M209" s="115">
        <v>1</v>
      </c>
      <c r="N209" s="106">
        <v>34406000000</v>
      </c>
      <c r="O209" s="106" t="s">
        <v>355</v>
      </c>
      <c r="P209" s="106" t="s">
        <v>198</v>
      </c>
      <c r="Q209" s="106" t="s">
        <v>358</v>
      </c>
      <c r="R209" s="226"/>
      <c r="S209" s="106" t="s">
        <v>360</v>
      </c>
      <c r="T209" s="106"/>
      <c r="U209" s="198">
        <v>45566</v>
      </c>
      <c r="V209" s="146">
        <v>45626</v>
      </c>
      <c r="W209" s="136" t="s">
        <v>724</v>
      </c>
      <c r="X209" s="123">
        <v>45838</v>
      </c>
      <c r="Y209" s="123">
        <v>46202</v>
      </c>
      <c r="Z209" s="137">
        <v>5000</v>
      </c>
      <c r="AA209" s="109" t="s">
        <v>44</v>
      </c>
      <c r="AB209" s="147">
        <f t="shared" si="25"/>
        <v>5000</v>
      </c>
      <c r="AC209" s="194" t="s">
        <v>44</v>
      </c>
      <c r="AD209" s="106">
        <v>8</v>
      </c>
      <c r="AE209" s="106" t="s">
        <v>434</v>
      </c>
      <c r="AF209" s="106" t="s">
        <v>373</v>
      </c>
      <c r="AG209" s="51"/>
      <c r="AH209" s="51"/>
      <c r="AI209" s="106" t="s">
        <v>438</v>
      </c>
      <c r="AJ209" s="106">
        <v>0</v>
      </c>
      <c r="AK209" s="106">
        <v>0</v>
      </c>
      <c r="AL209" s="106">
        <v>0</v>
      </c>
      <c r="AM209" s="51"/>
      <c r="AN209" s="51"/>
      <c r="AO209" s="50"/>
      <c r="AP209" s="49"/>
      <c r="AQ209" s="49"/>
      <c r="AR209" s="48"/>
      <c r="AS209" s="47"/>
      <c r="AT209" s="46">
        <f t="shared" si="26"/>
        <v>5000</v>
      </c>
      <c r="AU209" s="45">
        <v>0</v>
      </c>
      <c r="AV209" s="45">
        <v>0</v>
      </c>
      <c r="AW209" s="45">
        <v>0</v>
      </c>
      <c r="AX209" s="45">
        <v>0</v>
      </c>
      <c r="AY209" s="45">
        <v>0</v>
      </c>
      <c r="AZ209" s="45">
        <v>0</v>
      </c>
      <c r="BA209" s="45">
        <v>0</v>
      </c>
      <c r="BB209" s="45">
        <v>0</v>
      </c>
      <c r="BC209" s="45">
        <v>0</v>
      </c>
      <c r="BD209" s="44">
        <f>+Z209</f>
        <v>5000</v>
      </c>
      <c r="BE209" s="246" t="s">
        <v>510</v>
      </c>
    </row>
    <row r="210" spans="1:57" ht="65.25" customHeight="1" x14ac:dyDescent="0.25">
      <c r="A210" s="213">
        <v>2025</v>
      </c>
      <c r="B210" s="214">
        <v>168</v>
      </c>
      <c r="C210" s="51"/>
      <c r="D210" s="104" t="s">
        <v>198</v>
      </c>
      <c r="E210" s="106" t="s">
        <v>263</v>
      </c>
      <c r="F210" s="106" t="s">
        <v>651</v>
      </c>
      <c r="G210" s="51"/>
      <c r="H210" s="220">
        <f t="shared" si="27"/>
        <v>168</v>
      </c>
      <c r="I210" s="106" t="s">
        <v>431</v>
      </c>
      <c r="J210" s="109" t="s">
        <v>353</v>
      </c>
      <c r="K210" s="109">
        <v>876</v>
      </c>
      <c r="L210" s="106" t="s">
        <v>354</v>
      </c>
      <c r="M210" s="115">
        <v>1</v>
      </c>
      <c r="N210" s="106">
        <v>34406000000</v>
      </c>
      <c r="O210" s="106" t="s">
        <v>355</v>
      </c>
      <c r="P210" s="106" t="s">
        <v>198</v>
      </c>
      <c r="Q210" s="106" t="s">
        <v>358</v>
      </c>
      <c r="R210" s="226"/>
      <c r="S210" s="106" t="s">
        <v>360</v>
      </c>
      <c r="T210" s="106"/>
      <c r="U210" s="198">
        <v>45566</v>
      </c>
      <c r="V210" s="146">
        <v>45626</v>
      </c>
      <c r="W210" s="136" t="s">
        <v>725</v>
      </c>
      <c r="X210" s="123">
        <v>45766</v>
      </c>
      <c r="Y210" s="123">
        <v>46130</v>
      </c>
      <c r="Z210" s="197">
        <v>11000</v>
      </c>
      <c r="AA210" s="109" t="s">
        <v>44</v>
      </c>
      <c r="AB210" s="147">
        <f t="shared" si="25"/>
        <v>11000</v>
      </c>
      <c r="AC210" s="109" t="s">
        <v>44</v>
      </c>
      <c r="AD210" s="106">
        <v>8</v>
      </c>
      <c r="AE210" s="106" t="s">
        <v>435</v>
      </c>
      <c r="AF210" s="106" t="s">
        <v>373</v>
      </c>
      <c r="AG210" s="51"/>
      <c r="AH210" s="51"/>
      <c r="AI210" s="106" t="s">
        <v>439</v>
      </c>
      <c r="AJ210" s="106">
        <v>0</v>
      </c>
      <c r="AK210" s="106">
        <v>0</v>
      </c>
      <c r="AL210" s="106">
        <v>0</v>
      </c>
      <c r="AM210" s="51"/>
      <c r="AN210" s="51"/>
      <c r="AO210" s="50"/>
      <c r="AP210" s="49"/>
      <c r="AQ210" s="49"/>
      <c r="AR210" s="48"/>
      <c r="AS210" s="47"/>
      <c r="AT210" s="46">
        <f t="shared" si="26"/>
        <v>11000</v>
      </c>
      <c r="AU210" s="45">
        <v>0</v>
      </c>
      <c r="AV210" s="45">
        <v>0</v>
      </c>
      <c r="AW210" s="45">
        <v>0</v>
      </c>
      <c r="AX210" s="45">
        <v>0</v>
      </c>
      <c r="AY210" s="45">
        <v>0</v>
      </c>
      <c r="AZ210" s="45">
        <v>0</v>
      </c>
      <c r="BA210" s="45">
        <v>0</v>
      </c>
      <c r="BB210" s="45">
        <v>0</v>
      </c>
      <c r="BC210" s="45">
        <v>0</v>
      </c>
      <c r="BD210" s="44">
        <f>+Z210</f>
        <v>11000</v>
      </c>
      <c r="BE210" s="246" t="s">
        <v>510</v>
      </c>
    </row>
    <row r="211" spans="1:57" ht="48.75" customHeight="1" x14ac:dyDescent="0.25">
      <c r="A211" s="213">
        <v>2025</v>
      </c>
      <c r="B211" s="214">
        <v>169</v>
      </c>
      <c r="C211" s="51"/>
      <c r="D211" s="104" t="s">
        <v>198</v>
      </c>
      <c r="E211" s="106" t="s">
        <v>262</v>
      </c>
      <c r="F211" s="106" t="s">
        <v>264</v>
      </c>
      <c r="G211" s="51"/>
      <c r="H211" s="220">
        <f t="shared" si="27"/>
        <v>169</v>
      </c>
      <c r="I211" s="106" t="s">
        <v>432</v>
      </c>
      <c r="J211" s="109" t="s">
        <v>353</v>
      </c>
      <c r="K211" s="109">
        <v>876</v>
      </c>
      <c r="L211" s="106" t="s">
        <v>354</v>
      </c>
      <c r="M211" s="115">
        <v>1</v>
      </c>
      <c r="N211" s="106">
        <v>34406000000</v>
      </c>
      <c r="O211" s="106" t="s">
        <v>355</v>
      </c>
      <c r="P211" s="106" t="s">
        <v>198</v>
      </c>
      <c r="Q211" s="106" t="s">
        <v>358</v>
      </c>
      <c r="R211" s="226"/>
      <c r="S211" s="106" t="s">
        <v>360</v>
      </c>
      <c r="T211" s="106"/>
      <c r="U211" s="198">
        <v>45566</v>
      </c>
      <c r="V211" s="146">
        <v>45626</v>
      </c>
      <c r="W211" s="136" t="s">
        <v>851</v>
      </c>
      <c r="X211" s="123">
        <v>45658</v>
      </c>
      <c r="Y211" s="123">
        <v>46022</v>
      </c>
      <c r="Z211" s="276">
        <v>44080</v>
      </c>
      <c r="AA211" s="109" t="s">
        <v>44</v>
      </c>
      <c r="AB211" s="147">
        <f t="shared" si="25"/>
        <v>44080</v>
      </c>
      <c r="AC211" s="109" t="s">
        <v>44</v>
      </c>
      <c r="AD211" s="106">
        <v>8</v>
      </c>
      <c r="AE211" s="106" t="s">
        <v>435</v>
      </c>
      <c r="AF211" s="106" t="s">
        <v>373</v>
      </c>
      <c r="AG211" s="51"/>
      <c r="AH211" s="51"/>
      <c r="AI211" s="106" t="s">
        <v>439</v>
      </c>
      <c r="AJ211" s="106">
        <v>0</v>
      </c>
      <c r="AK211" s="106">
        <v>0</v>
      </c>
      <c r="AL211" s="106">
        <v>0</v>
      </c>
      <c r="AM211" s="51"/>
      <c r="AN211" s="51"/>
      <c r="AO211" s="50"/>
      <c r="AP211" s="49"/>
      <c r="AQ211" s="49"/>
      <c r="AR211" s="48"/>
      <c r="AS211" s="47"/>
      <c r="AT211" s="46">
        <f t="shared" si="26"/>
        <v>44080</v>
      </c>
      <c r="AU211" s="45">
        <v>0</v>
      </c>
      <c r="AV211" s="45">
        <v>0</v>
      </c>
      <c r="AW211" s="45">
        <v>0</v>
      </c>
      <c r="AX211" s="45">
        <v>0</v>
      </c>
      <c r="AY211" s="45">
        <v>0</v>
      </c>
      <c r="AZ211" s="45">
        <v>0</v>
      </c>
      <c r="BA211" s="45">
        <v>0</v>
      </c>
      <c r="BB211" s="45">
        <v>0</v>
      </c>
      <c r="BC211" s="45">
        <v>0</v>
      </c>
      <c r="BD211" s="44">
        <f>+Z211</f>
        <v>44080</v>
      </c>
      <c r="BE211" s="246" t="s">
        <v>510</v>
      </c>
    </row>
    <row r="212" spans="1:57" s="245" customFormat="1" ht="51.75" customHeight="1" x14ac:dyDescent="0.25">
      <c r="A212" s="234">
        <v>2025</v>
      </c>
      <c r="B212" s="233">
        <v>170</v>
      </c>
      <c r="C212" s="226"/>
      <c r="D212" s="126" t="s">
        <v>198</v>
      </c>
      <c r="E212" s="106" t="s">
        <v>210</v>
      </c>
      <c r="F212" s="106" t="s">
        <v>582</v>
      </c>
      <c r="G212" s="226"/>
      <c r="H212" s="232">
        <f t="shared" si="27"/>
        <v>170</v>
      </c>
      <c r="I212" s="106" t="s">
        <v>577</v>
      </c>
      <c r="J212" s="109" t="s">
        <v>353</v>
      </c>
      <c r="K212" s="109">
        <v>876</v>
      </c>
      <c r="L212" s="106" t="s">
        <v>354</v>
      </c>
      <c r="M212" s="129">
        <v>1</v>
      </c>
      <c r="N212" s="106">
        <v>34406000000</v>
      </c>
      <c r="O212" s="106" t="s">
        <v>355</v>
      </c>
      <c r="P212" s="106" t="s">
        <v>198</v>
      </c>
      <c r="Q212" s="106" t="s">
        <v>358</v>
      </c>
      <c r="R212" s="226"/>
      <c r="S212" s="261" t="s">
        <v>360</v>
      </c>
      <c r="T212" s="106"/>
      <c r="U212" s="143">
        <v>45597</v>
      </c>
      <c r="V212" s="136" t="s">
        <v>843</v>
      </c>
      <c r="W212" s="136" t="s">
        <v>743</v>
      </c>
      <c r="X212" s="123">
        <v>45658</v>
      </c>
      <c r="Y212" s="123">
        <v>46022</v>
      </c>
      <c r="Z212" s="137">
        <v>808660</v>
      </c>
      <c r="AA212" s="154" t="s">
        <v>44</v>
      </c>
      <c r="AB212" s="147">
        <f t="shared" si="25"/>
        <v>808660</v>
      </c>
      <c r="AC212" s="109" t="s">
        <v>44</v>
      </c>
      <c r="AD212" s="106">
        <v>14</v>
      </c>
      <c r="AE212" s="106" t="s">
        <v>396</v>
      </c>
      <c r="AF212" s="106" t="s">
        <v>373</v>
      </c>
      <c r="AG212" s="226"/>
      <c r="AH212" s="226"/>
      <c r="AI212" s="106" t="s">
        <v>422</v>
      </c>
      <c r="AJ212" s="106">
        <v>0</v>
      </c>
      <c r="AK212" s="106">
        <v>0</v>
      </c>
      <c r="AL212" s="106">
        <v>0</v>
      </c>
      <c r="AM212" s="226"/>
      <c r="AN212" s="226"/>
      <c r="AO212" s="239"/>
      <c r="AP212" s="240"/>
      <c r="AQ212" s="240"/>
      <c r="AR212" s="241"/>
      <c r="AS212" s="242"/>
      <c r="AT212" s="277">
        <f t="shared" si="26"/>
        <v>808660</v>
      </c>
      <c r="AU212" s="243">
        <v>0</v>
      </c>
      <c r="AV212" s="243">
        <v>0</v>
      </c>
      <c r="AW212" s="243">
        <v>0</v>
      </c>
      <c r="AX212" s="243">
        <v>0</v>
      </c>
      <c r="AY212" s="243">
        <v>0</v>
      </c>
      <c r="AZ212" s="243">
        <v>0</v>
      </c>
      <c r="BA212" s="243">
        <v>0</v>
      </c>
      <c r="BB212" s="243">
        <v>0</v>
      </c>
      <c r="BC212" s="243">
        <v>0</v>
      </c>
      <c r="BD212" s="244">
        <v>0</v>
      </c>
    </row>
    <row r="213" spans="1:57" ht="64.5" customHeight="1" x14ac:dyDescent="0.25">
      <c r="A213" s="213">
        <v>2025</v>
      </c>
      <c r="B213" s="214">
        <v>171</v>
      </c>
      <c r="C213" s="51"/>
      <c r="D213" s="104" t="s">
        <v>198</v>
      </c>
      <c r="E213" s="106" t="s">
        <v>277</v>
      </c>
      <c r="F213" s="106" t="s">
        <v>685</v>
      </c>
      <c r="G213" s="51"/>
      <c r="H213" s="220">
        <f t="shared" si="27"/>
        <v>171</v>
      </c>
      <c r="I213" s="106" t="s">
        <v>516</v>
      </c>
      <c r="J213" s="109" t="s">
        <v>353</v>
      </c>
      <c r="K213" s="109">
        <v>876</v>
      </c>
      <c r="L213" s="106" t="s">
        <v>354</v>
      </c>
      <c r="M213" s="129">
        <v>1</v>
      </c>
      <c r="N213" s="106">
        <v>34406000000</v>
      </c>
      <c r="O213" s="106" t="s">
        <v>355</v>
      </c>
      <c r="P213" s="106" t="s">
        <v>198</v>
      </c>
      <c r="Q213" s="208" t="s">
        <v>535</v>
      </c>
      <c r="R213" s="51"/>
      <c r="S213" s="261" t="s">
        <v>364</v>
      </c>
      <c r="T213" s="106"/>
      <c r="U213" s="143">
        <v>45597</v>
      </c>
      <c r="V213" s="136" t="s">
        <v>843</v>
      </c>
      <c r="W213" s="136" t="s">
        <v>743</v>
      </c>
      <c r="X213" s="123">
        <v>45658</v>
      </c>
      <c r="Y213" s="123">
        <v>46022</v>
      </c>
      <c r="Z213" s="137">
        <v>1569096</v>
      </c>
      <c r="AA213" s="154" t="s">
        <v>44</v>
      </c>
      <c r="AB213" s="147">
        <f t="shared" si="25"/>
        <v>1569096</v>
      </c>
      <c r="AC213" s="109" t="s">
        <v>44</v>
      </c>
      <c r="AD213" s="106">
        <v>4</v>
      </c>
      <c r="AE213" s="106" t="s">
        <v>474</v>
      </c>
      <c r="AF213" s="106" t="s">
        <v>373</v>
      </c>
      <c r="AG213" s="51"/>
      <c r="AH213" s="51"/>
      <c r="AI213" s="106" t="s">
        <v>494</v>
      </c>
      <c r="AJ213" s="147">
        <f>+Z213</f>
        <v>1569096</v>
      </c>
      <c r="AK213" s="106">
        <v>0</v>
      </c>
      <c r="AL213" s="106">
        <v>0</v>
      </c>
      <c r="AM213" s="51"/>
      <c r="AN213" s="51"/>
      <c r="AO213" s="50"/>
      <c r="AP213" s="49"/>
      <c r="AQ213" s="49"/>
      <c r="AR213" s="48"/>
      <c r="AS213" s="47"/>
      <c r="AT213" s="46">
        <f t="shared" ref="AT213:AT231" si="28">+AB213</f>
        <v>1569096</v>
      </c>
      <c r="AU213" s="45">
        <v>0</v>
      </c>
      <c r="AV213" s="45">
        <v>0</v>
      </c>
      <c r="AW213" s="45">
        <v>0</v>
      </c>
      <c r="AX213" s="45">
        <v>0</v>
      </c>
      <c r="AY213" s="45">
        <v>0</v>
      </c>
      <c r="AZ213" s="45">
        <v>0</v>
      </c>
      <c r="BA213" s="45">
        <v>0</v>
      </c>
      <c r="BB213" s="45">
        <v>0</v>
      </c>
      <c r="BC213" s="45">
        <v>0</v>
      </c>
      <c r="BD213" s="44">
        <v>0</v>
      </c>
    </row>
    <row r="214" spans="1:57" ht="60" customHeight="1" x14ac:dyDescent="0.25">
      <c r="A214" s="213">
        <v>2025</v>
      </c>
      <c r="B214" s="214">
        <v>172</v>
      </c>
      <c r="C214" s="51"/>
      <c r="D214" s="104" t="s">
        <v>198</v>
      </c>
      <c r="E214" s="106" t="s">
        <v>590</v>
      </c>
      <c r="F214" s="110" t="s">
        <v>589</v>
      </c>
      <c r="G214" s="51"/>
      <c r="H214" s="220">
        <f t="shared" si="27"/>
        <v>172</v>
      </c>
      <c r="I214" s="106" t="s">
        <v>518</v>
      </c>
      <c r="J214" s="109" t="s">
        <v>353</v>
      </c>
      <c r="K214" s="115">
        <v>876</v>
      </c>
      <c r="L214" s="106" t="s">
        <v>354</v>
      </c>
      <c r="M214" s="115">
        <v>1</v>
      </c>
      <c r="N214" s="106">
        <v>34406000000</v>
      </c>
      <c r="O214" s="106" t="s">
        <v>355</v>
      </c>
      <c r="P214" s="126" t="s">
        <v>198</v>
      </c>
      <c r="Q214" s="106" t="s">
        <v>358</v>
      </c>
      <c r="R214" s="51"/>
      <c r="S214" s="261" t="s">
        <v>364</v>
      </c>
      <c r="T214" s="106"/>
      <c r="U214" s="143">
        <v>45597</v>
      </c>
      <c r="V214" s="136" t="s">
        <v>843</v>
      </c>
      <c r="W214" s="136" t="s">
        <v>743</v>
      </c>
      <c r="X214" s="123">
        <v>45658</v>
      </c>
      <c r="Y214" s="123">
        <v>46022</v>
      </c>
      <c r="Z214" s="137">
        <v>231210</v>
      </c>
      <c r="AA214" s="154" t="s">
        <v>44</v>
      </c>
      <c r="AB214" s="147">
        <f t="shared" si="25"/>
        <v>231210</v>
      </c>
      <c r="AC214" s="109" t="s">
        <v>44</v>
      </c>
      <c r="AD214" s="106">
        <v>14</v>
      </c>
      <c r="AE214" s="106" t="s">
        <v>310</v>
      </c>
      <c r="AF214" s="106" t="s">
        <v>373</v>
      </c>
      <c r="AG214" s="51"/>
      <c r="AH214" s="51"/>
      <c r="AI214" s="106" t="s">
        <v>405</v>
      </c>
      <c r="AJ214" s="106">
        <v>0</v>
      </c>
      <c r="AK214" s="106">
        <v>0</v>
      </c>
      <c r="AL214" s="106">
        <v>0</v>
      </c>
      <c r="AM214" s="51"/>
      <c r="AN214" s="51"/>
      <c r="AO214" s="50"/>
      <c r="AP214" s="49"/>
      <c r="AQ214" s="49"/>
      <c r="AR214" s="48"/>
      <c r="AS214" s="47"/>
      <c r="AT214" s="46">
        <f t="shared" si="28"/>
        <v>231210</v>
      </c>
      <c r="AU214" s="45">
        <v>0</v>
      </c>
      <c r="AV214" s="45">
        <v>0</v>
      </c>
      <c r="AW214" s="45">
        <v>0</v>
      </c>
      <c r="AX214" s="45">
        <v>0</v>
      </c>
      <c r="AY214" s="45">
        <v>0</v>
      </c>
      <c r="AZ214" s="45">
        <v>0</v>
      </c>
      <c r="BA214" s="45">
        <v>0</v>
      </c>
      <c r="BB214" s="45">
        <v>0</v>
      </c>
      <c r="BC214" s="45">
        <v>0</v>
      </c>
      <c r="BD214" s="44">
        <v>0</v>
      </c>
    </row>
    <row r="215" spans="1:57" ht="55.5" customHeight="1" x14ac:dyDescent="0.25">
      <c r="A215" s="213">
        <v>2025</v>
      </c>
      <c r="B215" s="214">
        <v>173</v>
      </c>
      <c r="C215" s="51"/>
      <c r="D215" s="104" t="s">
        <v>198</v>
      </c>
      <c r="E215" s="106" t="s">
        <v>668</v>
      </c>
      <c r="F215" s="110" t="s">
        <v>667</v>
      </c>
      <c r="G215" s="51"/>
      <c r="H215" s="220">
        <f t="shared" si="27"/>
        <v>173</v>
      </c>
      <c r="I215" s="106" t="s">
        <v>517</v>
      </c>
      <c r="J215" s="109" t="s">
        <v>357</v>
      </c>
      <c r="K215" s="109">
        <v>876</v>
      </c>
      <c r="L215" s="106" t="s">
        <v>354</v>
      </c>
      <c r="M215" s="129">
        <v>1</v>
      </c>
      <c r="N215" s="106">
        <v>34406000000</v>
      </c>
      <c r="O215" s="106" t="s">
        <v>355</v>
      </c>
      <c r="P215" s="106" t="s">
        <v>198</v>
      </c>
      <c r="Q215" s="106" t="s">
        <v>358</v>
      </c>
      <c r="R215" s="51"/>
      <c r="S215" s="261" t="s">
        <v>364</v>
      </c>
      <c r="T215" s="106"/>
      <c r="U215" s="143">
        <v>45597</v>
      </c>
      <c r="V215" s="136" t="s">
        <v>843</v>
      </c>
      <c r="W215" s="136" t="s">
        <v>743</v>
      </c>
      <c r="X215" s="123">
        <v>45658</v>
      </c>
      <c r="Y215" s="123">
        <v>46022</v>
      </c>
      <c r="Z215" s="137">
        <v>2203600</v>
      </c>
      <c r="AA215" s="154" t="s">
        <v>44</v>
      </c>
      <c r="AB215" s="147">
        <f t="shared" si="25"/>
        <v>2203600</v>
      </c>
      <c r="AC215" s="109" t="s">
        <v>44</v>
      </c>
      <c r="AD215" s="106">
        <v>12</v>
      </c>
      <c r="AE215" s="106" t="s">
        <v>374</v>
      </c>
      <c r="AF215" s="106" t="s">
        <v>375</v>
      </c>
      <c r="AG215" s="51"/>
      <c r="AH215" s="51"/>
      <c r="AI215" s="106" t="s">
        <v>406</v>
      </c>
      <c r="AJ215" s="106">
        <v>0</v>
      </c>
      <c r="AK215" s="106">
        <v>0</v>
      </c>
      <c r="AL215" s="106">
        <v>0</v>
      </c>
      <c r="AM215" s="51"/>
      <c r="AN215" s="51"/>
      <c r="AO215" s="50"/>
      <c r="AP215" s="49"/>
      <c r="AQ215" s="49"/>
      <c r="AR215" s="48"/>
      <c r="AS215" s="47"/>
      <c r="AT215" s="46">
        <f t="shared" si="28"/>
        <v>2203600</v>
      </c>
      <c r="AU215" s="45">
        <v>0</v>
      </c>
      <c r="AV215" s="45">
        <v>0</v>
      </c>
      <c r="AW215" s="45">
        <v>0</v>
      </c>
      <c r="AX215" s="45">
        <v>0</v>
      </c>
      <c r="AY215" s="45">
        <v>0</v>
      </c>
      <c r="AZ215" s="45">
        <v>0</v>
      </c>
      <c r="BA215" s="45">
        <v>0</v>
      </c>
      <c r="BB215" s="45">
        <v>0</v>
      </c>
      <c r="BC215" s="45">
        <v>0</v>
      </c>
      <c r="BD215" s="44">
        <f>+Z215</f>
        <v>2203600</v>
      </c>
      <c r="BE215" s="246" t="s">
        <v>504</v>
      </c>
    </row>
    <row r="216" spans="1:57" ht="66" customHeight="1" x14ac:dyDescent="0.25">
      <c r="A216" s="213">
        <v>2025</v>
      </c>
      <c r="B216" s="214">
        <v>174</v>
      </c>
      <c r="C216" s="51"/>
      <c r="D216" s="104" t="s">
        <v>198</v>
      </c>
      <c r="E216" s="106" t="s">
        <v>256</v>
      </c>
      <c r="F216" s="106" t="s">
        <v>666</v>
      </c>
      <c r="G216" s="51"/>
      <c r="H216" s="220">
        <f t="shared" si="27"/>
        <v>174</v>
      </c>
      <c r="I216" s="106" t="s">
        <v>513</v>
      </c>
      <c r="J216" s="109" t="s">
        <v>357</v>
      </c>
      <c r="K216" s="109">
        <v>876</v>
      </c>
      <c r="L216" s="106" t="s">
        <v>354</v>
      </c>
      <c r="M216" s="129">
        <v>1</v>
      </c>
      <c r="N216" s="106">
        <v>34406000000</v>
      </c>
      <c r="O216" s="106" t="s">
        <v>355</v>
      </c>
      <c r="P216" s="106" t="s">
        <v>198</v>
      </c>
      <c r="Q216" s="208" t="s">
        <v>534</v>
      </c>
      <c r="R216" s="51"/>
      <c r="S216" s="261" t="s">
        <v>364</v>
      </c>
      <c r="T216" s="106"/>
      <c r="U216" s="143">
        <v>45597</v>
      </c>
      <c r="V216" s="136" t="s">
        <v>843</v>
      </c>
      <c r="W216" s="136" t="s">
        <v>743</v>
      </c>
      <c r="X216" s="123">
        <v>45658</v>
      </c>
      <c r="Y216" s="123">
        <v>46022</v>
      </c>
      <c r="Z216" s="137">
        <v>410000</v>
      </c>
      <c r="AA216" s="154" t="s">
        <v>44</v>
      </c>
      <c r="AB216" s="147">
        <f t="shared" si="25"/>
        <v>410000</v>
      </c>
      <c r="AC216" s="109" t="s">
        <v>44</v>
      </c>
      <c r="AD216" s="106">
        <v>2</v>
      </c>
      <c r="AE216" s="106" t="s">
        <v>402</v>
      </c>
      <c r="AF216" s="106" t="s">
        <v>375</v>
      </c>
      <c r="AG216" s="51"/>
      <c r="AH216" s="51"/>
      <c r="AI216" s="106" t="s">
        <v>428</v>
      </c>
      <c r="AJ216" s="147">
        <f>+AB216</f>
        <v>410000</v>
      </c>
      <c r="AK216" s="106">
        <v>0</v>
      </c>
      <c r="AL216" s="106">
        <v>0</v>
      </c>
      <c r="AM216" s="51"/>
      <c r="AN216" s="51"/>
      <c r="AO216" s="50"/>
      <c r="AP216" s="49"/>
      <c r="AQ216" s="49"/>
      <c r="AR216" s="48"/>
      <c r="AS216" s="47"/>
      <c r="AT216" s="46">
        <f t="shared" si="28"/>
        <v>410000</v>
      </c>
      <c r="AU216" s="45">
        <v>0</v>
      </c>
      <c r="AV216" s="45">
        <v>0</v>
      </c>
      <c r="AW216" s="45">
        <v>0</v>
      </c>
      <c r="AX216" s="45">
        <v>0</v>
      </c>
      <c r="AY216" s="45">
        <v>0</v>
      </c>
      <c r="AZ216" s="45">
        <v>0</v>
      </c>
      <c r="BA216" s="45">
        <v>0</v>
      </c>
      <c r="BB216" s="45">
        <v>0</v>
      </c>
      <c r="BC216" s="45">
        <v>0</v>
      </c>
      <c r="BD216" s="44">
        <v>0</v>
      </c>
    </row>
    <row r="217" spans="1:57" ht="75.75" customHeight="1" x14ac:dyDescent="0.25">
      <c r="A217" s="213">
        <v>2025</v>
      </c>
      <c r="B217" s="214">
        <v>175</v>
      </c>
      <c r="C217" s="51"/>
      <c r="D217" s="104" t="s">
        <v>198</v>
      </c>
      <c r="E217" s="106" t="s">
        <v>547</v>
      </c>
      <c r="F217" s="106" t="s">
        <v>547</v>
      </c>
      <c r="G217" s="51"/>
      <c r="H217" s="220">
        <f t="shared" si="27"/>
        <v>175</v>
      </c>
      <c r="I217" s="106" t="s">
        <v>515</v>
      </c>
      <c r="J217" s="109" t="s">
        <v>357</v>
      </c>
      <c r="K217" s="109">
        <v>876</v>
      </c>
      <c r="L217" s="106" t="s">
        <v>354</v>
      </c>
      <c r="M217" s="129">
        <v>1</v>
      </c>
      <c r="N217" s="106">
        <v>34406000000</v>
      </c>
      <c r="O217" s="106" t="s">
        <v>355</v>
      </c>
      <c r="P217" s="106" t="s">
        <v>198</v>
      </c>
      <c r="Q217" s="208" t="s">
        <v>535</v>
      </c>
      <c r="R217" s="51"/>
      <c r="S217" s="261" t="s">
        <v>364</v>
      </c>
      <c r="T217" s="106"/>
      <c r="U217" s="143">
        <v>45597</v>
      </c>
      <c r="V217" s="136" t="s">
        <v>843</v>
      </c>
      <c r="W217" s="136" t="s">
        <v>743</v>
      </c>
      <c r="X217" s="123">
        <v>45658</v>
      </c>
      <c r="Y217" s="123">
        <v>46022</v>
      </c>
      <c r="Z217" s="139">
        <v>3074420</v>
      </c>
      <c r="AA217" s="157" t="s">
        <v>44</v>
      </c>
      <c r="AB217" s="147">
        <f t="shared" si="25"/>
        <v>3074420</v>
      </c>
      <c r="AC217" s="109" t="s">
        <v>44</v>
      </c>
      <c r="AD217" s="106">
        <v>2</v>
      </c>
      <c r="AE217" s="106" t="s">
        <v>520</v>
      </c>
      <c r="AF217" s="106" t="s">
        <v>375</v>
      </c>
      <c r="AG217" s="51"/>
      <c r="AH217" s="51"/>
      <c r="AI217" s="106" t="s">
        <v>521</v>
      </c>
      <c r="AJ217" s="147">
        <f>+AB217</f>
        <v>3074420</v>
      </c>
      <c r="AK217" s="106">
        <v>0</v>
      </c>
      <c r="AL217" s="106">
        <v>0</v>
      </c>
      <c r="AM217" s="51"/>
      <c r="AN217" s="51"/>
      <c r="AO217" s="50"/>
      <c r="AP217" s="49"/>
      <c r="AQ217" s="49"/>
      <c r="AR217" s="48"/>
      <c r="AS217" s="47"/>
      <c r="AT217" s="46">
        <f t="shared" si="28"/>
        <v>3074420</v>
      </c>
      <c r="AU217" s="45">
        <v>0</v>
      </c>
      <c r="AV217" s="45">
        <v>0</v>
      </c>
      <c r="AW217" s="45">
        <v>0</v>
      </c>
      <c r="AX217" s="45">
        <v>0</v>
      </c>
      <c r="AY217" s="45">
        <v>0</v>
      </c>
      <c r="AZ217" s="45">
        <v>0</v>
      </c>
      <c r="BA217" s="45">
        <v>0</v>
      </c>
      <c r="BB217" s="45">
        <v>0</v>
      </c>
      <c r="BC217" s="45">
        <v>0</v>
      </c>
      <c r="BD217" s="44">
        <v>0</v>
      </c>
    </row>
    <row r="218" spans="1:57" ht="72" customHeight="1" x14ac:dyDescent="0.25">
      <c r="A218" s="213">
        <v>2025</v>
      </c>
      <c r="B218" s="214">
        <v>176</v>
      </c>
      <c r="C218" s="51"/>
      <c r="D218" s="104" t="s">
        <v>198</v>
      </c>
      <c r="E218" s="110" t="s">
        <v>606</v>
      </c>
      <c r="F218" s="110" t="s">
        <v>604</v>
      </c>
      <c r="G218" s="51"/>
      <c r="H218" s="220">
        <f t="shared" si="27"/>
        <v>176</v>
      </c>
      <c r="I218" s="106" t="s">
        <v>312</v>
      </c>
      <c r="J218" s="109" t="s">
        <v>357</v>
      </c>
      <c r="K218" s="115">
        <v>876</v>
      </c>
      <c r="L218" s="106" t="s">
        <v>354</v>
      </c>
      <c r="M218" s="115">
        <v>1</v>
      </c>
      <c r="N218" s="106">
        <v>34406000000</v>
      </c>
      <c r="O218" s="106" t="s">
        <v>355</v>
      </c>
      <c r="P218" s="126" t="s">
        <v>198</v>
      </c>
      <c r="Q218" s="208" t="s">
        <v>534</v>
      </c>
      <c r="R218" s="51"/>
      <c r="S218" s="261" t="s">
        <v>364</v>
      </c>
      <c r="T218" s="106"/>
      <c r="U218" s="135" t="s">
        <v>744</v>
      </c>
      <c r="V218" s="136" t="s">
        <v>843</v>
      </c>
      <c r="W218" s="123">
        <v>45657</v>
      </c>
      <c r="X218" s="123">
        <v>45658</v>
      </c>
      <c r="Y218" s="123">
        <v>45747</v>
      </c>
      <c r="Z218" s="137">
        <v>304540</v>
      </c>
      <c r="AA218" s="154" t="s">
        <v>44</v>
      </c>
      <c r="AB218" s="147">
        <f t="shared" si="25"/>
        <v>304540</v>
      </c>
      <c r="AC218" s="109" t="s">
        <v>44</v>
      </c>
      <c r="AD218" s="148">
        <v>11</v>
      </c>
      <c r="AE218" s="106" t="s">
        <v>387</v>
      </c>
      <c r="AF218" s="106" t="s">
        <v>375</v>
      </c>
      <c r="AG218" s="51"/>
      <c r="AH218" s="51"/>
      <c r="AI218" s="106" t="s">
        <v>414</v>
      </c>
      <c r="AJ218" s="147">
        <f>+Z218</f>
        <v>304540</v>
      </c>
      <c r="AK218" s="105">
        <v>0</v>
      </c>
      <c r="AL218" s="105">
        <v>0</v>
      </c>
      <c r="AM218" s="51"/>
      <c r="AN218" s="51"/>
      <c r="AO218" s="50"/>
      <c r="AP218" s="49"/>
      <c r="AQ218" s="49"/>
      <c r="AR218" s="48"/>
      <c r="AS218" s="47"/>
      <c r="AT218" s="46">
        <f t="shared" si="28"/>
        <v>304540</v>
      </c>
      <c r="AU218" s="45">
        <v>0</v>
      </c>
      <c r="AV218" s="45">
        <v>0</v>
      </c>
      <c r="AW218" s="45">
        <v>0</v>
      </c>
      <c r="AX218" s="45">
        <v>0</v>
      </c>
      <c r="AY218" s="45">
        <v>0</v>
      </c>
      <c r="AZ218" s="45">
        <v>0</v>
      </c>
      <c r="BA218" s="45">
        <v>0</v>
      </c>
      <c r="BB218" s="45">
        <v>0</v>
      </c>
      <c r="BC218" s="45">
        <v>0</v>
      </c>
      <c r="BD218" s="44">
        <v>0</v>
      </c>
    </row>
    <row r="219" spans="1:57" ht="60" customHeight="1" x14ac:dyDescent="0.25">
      <c r="A219" s="213">
        <v>2025</v>
      </c>
      <c r="B219" s="214">
        <v>177</v>
      </c>
      <c r="C219" s="51"/>
      <c r="D219" s="104" t="s">
        <v>198</v>
      </c>
      <c r="E219" s="120" t="s">
        <v>692</v>
      </c>
      <c r="F219" s="120" t="s">
        <v>692</v>
      </c>
      <c r="G219" s="51"/>
      <c r="H219" s="220">
        <f t="shared" si="27"/>
        <v>177</v>
      </c>
      <c r="I219" s="106" t="s">
        <v>303</v>
      </c>
      <c r="J219" s="125" t="s">
        <v>357</v>
      </c>
      <c r="K219" s="115">
        <v>876</v>
      </c>
      <c r="L219" s="106" t="s">
        <v>354</v>
      </c>
      <c r="M219" s="115">
        <v>1</v>
      </c>
      <c r="N219" s="106">
        <v>34406000000</v>
      </c>
      <c r="O219" s="106" t="s">
        <v>355</v>
      </c>
      <c r="P219" s="126" t="s">
        <v>198</v>
      </c>
      <c r="Q219" s="106" t="s">
        <v>358</v>
      </c>
      <c r="R219" s="51"/>
      <c r="S219" s="261" t="s">
        <v>360</v>
      </c>
      <c r="T219" s="147"/>
      <c r="U219" s="135" t="s">
        <v>744</v>
      </c>
      <c r="V219" s="136" t="s">
        <v>843</v>
      </c>
      <c r="W219" s="123">
        <v>45657</v>
      </c>
      <c r="X219" s="123">
        <v>45658</v>
      </c>
      <c r="Y219" s="123">
        <v>45688</v>
      </c>
      <c r="Z219" s="137">
        <v>232130</v>
      </c>
      <c r="AA219" s="154" t="s">
        <v>44</v>
      </c>
      <c r="AB219" s="147">
        <f t="shared" si="25"/>
        <v>232130</v>
      </c>
      <c r="AC219" s="109" t="s">
        <v>44</v>
      </c>
      <c r="AD219" s="148">
        <v>2</v>
      </c>
      <c r="AE219" s="106" t="s">
        <v>388</v>
      </c>
      <c r="AF219" s="106" t="s">
        <v>375</v>
      </c>
      <c r="AG219" s="51"/>
      <c r="AH219" s="51"/>
      <c r="AI219" s="106" t="s">
        <v>415</v>
      </c>
      <c r="AJ219" s="106">
        <v>0</v>
      </c>
      <c r="AK219" s="105">
        <v>0</v>
      </c>
      <c r="AL219" s="105">
        <v>0</v>
      </c>
      <c r="AM219" s="51"/>
      <c r="AN219" s="51"/>
      <c r="AO219" s="50"/>
      <c r="AP219" s="49"/>
      <c r="AQ219" s="49"/>
      <c r="AR219" s="48"/>
      <c r="AS219" s="47"/>
      <c r="AT219" s="46">
        <f t="shared" si="28"/>
        <v>232130</v>
      </c>
      <c r="AU219" s="45">
        <v>0</v>
      </c>
      <c r="AV219" s="45">
        <v>0</v>
      </c>
      <c r="AW219" s="45">
        <v>0</v>
      </c>
      <c r="AX219" s="45">
        <v>0</v>
      </c>
      <c r="AY219" s="45">
        <v>0</v>
      </c>
      <c r="AZ219" s="45">
        <v>0</v>
      </c>
      <c r="BA219" s="45">
        <v>0</v>
      </c>
      <c r="BB219" s="45">
        <v>0</v>
      </c>
      <c r="BC219" s="45">
        <v>0</v>
      </c>
      <c r="BD219" s="44">
        <v>0</v>
      </c>
    </row>
    <row r="220" spans="1:57" ht="64.5" customHeight="1" x14ac:dyDescent="0.25">
      <c r="A220" s="213">
        <v>2025</v>
      </c>
      <c r="B220" s="214">
        <v>178</v>
      </c>
      <c r="C220" s="51"/>
      <c r="D220" s="104" t="s">
        <v>198</v>
      </c>
      <c r="E220" s="110" t="s">
        <v>529</v>
      </c>
      <c r="F220" s="110" t="s">
        <v>530</v>
      </c>
      <c r="G220" s="51"/>
      <c r="H220" s="220">
        <f t="shared" si="27"/>
        <v>178</v>
      </c>
      <c r="I220" s="226" t="s">
        <v>525</v>
      </c>
      <c r="J220" s="53" t="s">
        <v>357</v>
      </c>
      <c r="K220" s="115">
        <v>876</v>
      </c>
      <c r="L220" s="51" t="s">
        <v>354</v>
      </c>
      <c r="M220" s="115">
        <v>1</v>
      </c>
      <c r="N220" s="51">
        <v>34406000000</v>
      </c>
      <c r="O220" s="51" t="s">
        <v>355</v>
      </c>
      <c r="P220" s="51" t="s">
        <v>198</v>
      </c>
      <c r="Q220" s="208" t="s">
        <v>533</v>
      </c>
      <c r="R220" s="51"/>
      <c r="S220" s="261" t="s">
        <v>364</v>
      </c>
      <c r="T220" s="106"/>
      <c r="U220" s="143">
        <v>45597</v>
      </c>
      <c r="V220" s="136" t="s">
        <v>843</v>
      </c>
      <c r="W220" s="136" t="s">
        <v>743</v>
      </c>
      <c r="X220" s="123">
        <v>45658</v>
      </c>
      <c r="Y220" s="123">
        <v>46022</v>
      </c>
      <c r="Z220" s="137">
        <v>12835000</v>
      </c>
      <c r="AA220" s="159" t="s">
        <v>44</v>
      </c>
      <c r="AB220" s="147">
        <f t="shared" si="25"/>
        <v>12835000</v>
      </c>
      <c r="AC220" s="159" t="s">
        <v>44</v>
      </c>
      <c r="AD220" s="148" t="s">
        <v>380</v>
      </c>
      <c r="AE220" s="106" t="s">
        <v>402</v>
      </c>
      <c r="AF220" s="106" t="s">
        <v>375</v>
      </c>
      <c r="AG220" s="106"/>
      <c r="AH220" s="106"/>
      <c r="AI220" s="106" t="s">
        <v>428</v>
      </c>
      <c r="AJ220" s="197">
        <f t="shared" ref="AJ220:AJ225" si="29">+Z220</f>
        <v>12835000</v>
      </c>
      <c r="AK220" s="105">
        <v>0</v>
      </c>
      <c r="AL220" s="105">
        <v>0</v>
      </c>
      <c r="AM220" s="51"/>
      <c r="AN220" s="51"/>
      <c r="AO220" s="50"/>
      <c r="AP220" s="49"/>
      <c r="AQ220" s="49"/>
      <c r="AR220" s="48"/>
      <c r="AS220" s="47"/>
      <c r="AT220" s="46">
        <f t="shared" si="28"/>
        <v>12835000</v>
      </c>
      <c r="AU220" s="45">
        <v>0</v>
      </c>
      <c r="AV220" s="45">
        <v>0</v>
      </c>
      <c r="AW220" s="45">
        <v>0</v>
      </c>
      <c r="AX220" s="45">
        <v>0</v>
      </c>
      <c r="AY220" s="45">
        <v>0</v>
      </c>
      <c r="AZ220" s="45">
        <v>0</v>
      </c>
      <c r="BA220" s="45">
        <v>0</v>
      </c>
      <c r="BB220" s="45">
        <v>0</v>
      </c>
      <c r="BC220" s="45">
        <v>0</v>
      </c>
      <c r="BD220" s="44">
        <v>0</v>
      </c>
    </row>
    <row r="221" spans="1:57" ht="73.5" customHeight="1" x14ac:dyDescent="0.25">
      <c r="A221" s="213">
        <v>2025</v>
      </c>
      <c r="B221" s="214">
        <v>179</v>
      </c>
      <c r="C221" s="51"/>
      <c r="D221" s="104" t="s">
        <v>198</v>
      </c>
      <c r="E221" s="120" t="s">
        <v>800</v>
      </c>
      <c r="F221" s="110" t="s">
        <v>801</v>
      </c>
      <c r="G221" s="51"/>
      <c r="H221" s="220">
        <v>176</v>
      </c>
      <c r="I221" s="106" t="s">
        <v>802</v>
      </c>
      <c r="J221" s="125" t="s">
        <v>357</v>
      </c>
      <c r="K221" s="115">
        <v>876</v>
      </c>
      <c r="L221" s="106" t="s">
        <v>354</v>
      </c>
      <c r="M221" s="115">
        <v>1</v>
      </c>
      <c r="N221" s="106">
        <v>34406000000</v>
      </c>
      <c r="O221" s="106" t="s">
        <v>355</v>
      </c>
      <c r="P221" s="126" t="s">
        <v>198</v>
      </c>
      <c r="Q221" s="208" t="s">
        <v>534</v>
      </c>
      <c r="R221" s="51"/>
      <c r="S221" s="261" t="s">
        <v>364</v>
      </c>
      <c r="T221" s="106"/>
      <c r="U221" s="143">
        <v>45597</v>
      </c>
      <c r="V221" s="136" t="s">
        <v>843</v>
      </c>
      <c r="W221" s="123">
        <v>45657</v>
      </c>
      <c r="X221" s="123">
        <v>45658</v>
      </c>
      <c r="Y221" s="146">
        <v>45688</v>
      </c>
      <c r="Z221" s="139">
        <v>380000</v>
      </c>
      <c r="AA221" s="158" t="s">
        <v>44</v>
      </c>
      <c r="AB221" s="147">
        <f t="shared" si="25"/>
        <v>380000</v>
      </c>
      <c r="AC221" s="109" t="s">
        <v>44</v>
      </c>
      <c r="AD221" s="148" t="s">
        <v>380</v>
      </c>
      <c r="AE221" s="106" t="s">
        <v>388</v>
      </c>
      <c r="AF221" s="106" t="s">
        <v>375</v>
      </c>
      <c r="AG221" s="51"/>
      <c r="AH221" s="51"/>
      <c r="AI221" s="106" t="s">
        <v>415</v>
      </c>
      <c r="AJ221" s="147">
        <f t="shared" si="29"/>
        <v>380000</v>
      </c>
      <c r="AK221" s="105">
        <v>0</v>
      </c>
      <c r="AL221" s="105">
        <v>0</v>
      </c>
      <c r="AM221" s="51"/>
      <c r="AN221" s="51"/>
      <c r="AO221" s="50"/>
      <c r="AP221" s="49"/>
      <c r="AQ221" s="49"/>
      <c r="AR221" s="48"/>
      <c r="AS221" s="47"/>
      <c r="AT221" s="46">
        <f t="shared" si="28"/>
        <v>380000</v>
      </c>
      <c r="AU221" s="45">
        <v>0</v>
      </c>
      <c r="AV221" s="45">
        <v>0</v>
      </c>
      <c r="AW221" s="45">
        <v>0</v>
      </c>
      <c r="AX221" s="45">
        <v>0</v>
      </c>
      <c r="AY221" s="45">
        <v>0</v>
      </c>
      <c r="AZ221" s="45">
        <v>0</v>
      </c>
      <c r="BA221" s="45">
        <v>0</v>
      </c>
      <c r="BB221" s="45">
        <v>0</v>
      </c>
      <c r="BC221" s="45">
        <v>0</v>
      </c>
      <c r="BD221" s="44">
        <v>0</v>
      </c>
    </row>
    <row r="222" spans="1:57" ht="99.75" customHeight="1" x14ac:dyDescent="0.25">
      <c r="A222" s="213">
        <v>2025</v>
      </c>
      <c r="B222" s="214">
        <v>180</v>
      </c>
      <c r="C222" s="51"/>
      <c r="D222" s="104" t="s">
        <v>198</v>
      </c>
      <c r="E222" s="120" t="s">
        <v>797</v>
      </c>
      <c r="F222" s="110" t="s">
        <v>798</v>
      </c>
      <c r="G222" s="51"/>
      <c r="H222" s="220">
        <v>171</v>
      </c>
      <c r="I222" s="106" t="s">
        <v>799</v>
      </c>
      <c r="J222" s="125" t="s">
        <v>357</v>
      </c>
      <c r="K222" s="115">
        <v>876</v>
      </c>
      <c r="L222" s="106" t="s">
        <v>354</v>
      </c>
      <c r="M222" s="115">
        <v>1</v>
      </c>
      <c r="N222" s="106">
        <v>34406000000</v>
      </c>
      <c r="O222" s="106" t="s">
        <v>355</v>
      </c>
      <c r="P222" s="126" t="s">
        <v>198</v>
      </c>
      <c r="Q222" s="208" t="s">
        <v>534</v>
      </c>
      <c r="R222" s="51"/>
      <c r="S222" s="261" t="s">
        <v>364</v>
      </c>
      <c r="T222" s="106"/>
      <c r="U222" s="143">
        <v>45597</v>
      </c>
      <c r="V222" s="136" t="s">
        <v>843</v>
      </c>
      <c r="W222" s="123">
        <v>45657</v>
      </c>
      <c r="X222" s="123">
        <v>45658</v>
      </c>
      <c r="Y222" s="146">
        <v>45688</v>
      </c>
      <c r="Z222" s="139">
        <v>4250000</v>
      </c>
      <c r="AA222" s="159" t="s">
        <v>44</v>
      </c>
      <c r="AB222" s="147">
        <f t="shared" si="25"/>
        <v>4250000</v>
      </c>
      <c r="AC222" s="109" t="s">
        <v>44</v>
      </c>
      <c r="AD222" s="148" t="s">
        <v>380</v>
      </c>
      <c r="AE222" s="106" t="s">
        <v>388</v>
      </c>
      <c r="AF222" s="106" t="s">
        <v>375</v>
      </c>
      <c r="AG222" s="51"/>
      <c r="AH222" s="51"/>
      <c r="AI222" s="106" t="s">
        <v>415</v>
      </c>
      <c r="AJ222" s="147">
        <f t="shared" si="29"/>
        <v>4250000</v>
      </c>
      <c r="AK222" s="105">
        <v>0</v>
      </c>
      <c r="AL222" s="105">
        <v>0</v>
      </c>
      <c r="AM222" s="51"/>
      <c r="AN222" s="51"/>
      <c r="AO222" s="50"/>
      <c r="AP222" s="49"/>
      <c r="AQ222" s="49"/>
      <c r="AR222" s="48"/>
      <c r="AS222" s="47"/>
      <c r="AT222" s="46">
        <f t="shared" si="28"/>
        <v>4250000</v>
      </c>
      <c r="AU222" s="45">
        <v>0</v>
      </c>
      <c r="AV222" s="45">
        <v>0</v>
      </c>
      <c r="AW222" s="45">
        <v>0</v>
      </c>
      <c r="AX222" s="45">
        <v>0</v>
      </c>
      <c r="AY222" s="45">
        <v>0</v>
      </c>
      <c r="AZ222" s="45">
        <v>0</v>
      </c>
      <c r="BA222" s="45">
        <v>0</v>
      </c>
      <c r="BB222" s="45">
        <v>0</v>
      </c>
      <c r="BC222" s="45">
        <v>0</v>
      </c>
      <c r="BD222" s="44">
        <v>0</v>
      </c>
    </row>
    <row r="223" spans="1:57" ht="75.75" customHeight="1" x14ac:dyDescent="0.25">
      <c r="A223" s="213">
        <v>2025</v>
      </c>
      <c r="B223" s="214">
        <v>181</v>
      </c>
      <c r="C223" s="51"/>
      <c r="D223" s="104" t="s">
        <v>198</v>
      </c>
      <c r="E223" s="120" t="s">
        <v>531</v>
      </c>
      <c r="F223" s="121" t="s">
        <v>593</v>
      </c>
      <c r="G223" s="51"/>
      <c r="H223" s="220">
        <f t="shared" ref="H223:H231" si="30">+B223</f>
        <v>181</v>
      </c>
      <c r="I223" s="108" t="s">
        <v>527</v>
      </c>
      <c r="J223" s="125" t="s">
        <v>357</v>
      </c>
      <c r="K223" s="115">
        <v>876</v>
      </c>
      <c r="L223" s="106" t="s">
        <v>354</v>
      </c>
      <c r="M223" s="124">
        <v>1</v>
      </c>
      <c r="N223" s="105">
        <v>34406000000</v>
      </c>
      <c r="O223" s="105" t="s">
        <v>355</v>
      </c>
      <c r="P223" s="104" t="s">
        <v>198</v>
      </c>
      <c r="Q223" s="208" t="s">
        <v>534</v>
      </c>
      <c r="R223" s="51"/>
      <c r="S223" s="261" t="s">
        <v>364</v>
      </c>
      <c r="T223" s="105"/>
      <c r="U223" s="135" t="s">
        <v>744</v>
      </c>
      <c r="V223" s="136" t="s">
        <v>843</v>
      </c>
      <c r="W223" s="146">
        <v>45657</v>
      </c>
      <c r="X223" s="123">
        <v>45658</v>
      </c>
      <c r="Y223" s="123">
        <v>45688</v>
      </c>
      <c r="Z223" s="147">
        <v>144000</v>
      </c>
      <c r="AA223" s="152" t="s">
        <v>44</v>
      </c>
      <c r="AB223" s="147">
        <f t="shared" si="25"/>
        <v>144000</v>
      </c>
      <c r="AC223" s="113" t="s">
        <v>44</v>
      </c>
      <c r="AD223" s="105">
        <v>13</v>
      </c>
      <c r="AE223" s="108" t="s">
        <v>690</v>
      </c>
      <c r="AF223" s="108" t="s">
        <v>375</v>
      </c>
      <c r="AG223" s="51"/>
      <c r="AH223" s="51"/>
      <c r="AI223" s="108" t="s">
        <v>691</v>
      </c>
      <c r="AJ223" s="147">
        <f t="shared" si="29"/>
        <v>144000</v>
      </c>
      <c r="AK223" s="105">
        <v>0</v>
      </c>
      <c r="AL223" s="105">
        <v>0</v>
      </c>
      <c r="AM223" s="51"/>
      <c r="AN223" s="51"/>
      <c r="AO223" s="50"/>
      <c r="AP223" s="49"/>
      <c r="AQ223" s="49"/>
      <c r="AR223" s="48"/>
      <c r="AS223" s="47"/>
      <c r="AT223" s="46">
        <f t="shared" si="28"/>
        <v>144000</v>
      </c>
      <c r="AU223" s="45">
        <v>0</v>
      </c>
      <c r="AV223" s="45">
        <v>0</v>
      </c>
      <c r="AW223" s="45">
        <v>0</v>
      </c>
      <c r="AX223" s="45">
        <v>0</v>
      </c>
      <c r="AY223" s="45">
        <v>0</v>
      </c>
      <c r="AZ223" s="45">
        <v>0</v>
      </c>
      <c r="BA223" s="45">
        <v>0</v>
      </c>
      <c r="BB223" s="45">
        <v>0</v>
      </c>
      <c r="BC223" s="45">
        <v>0</v>
      </c>
      <c r="BD223" s="44">
        <v>0</v>
      </c>
    </row>
    <row r="224" spans="1:57" ht="75.75" customHeight="1" x14ac:dyDescent="0.25">
      <c r="A224" s="213">
        <v>2025</v>
      </c>
      <c r="B224" s="214">
        <v>182</v>
      </c>
      <c r="C224" s="51"/>
      <c r="D224" s="104" t="s">
        <v>198</v>
      </c>
      <c r="E224" s="110" t="s">
        <v>531</v>
      </c>
      <c r="F224" s="110" t="s">
        <v>592</v>
      </c>
      <c r="G224" s="51"/>
      <c r="H224" s="220">
        <f t="shared" si="30"/>
        <v>182</v>
      </c>
      <c r="I224" s="226" t="s">
        <v>553</v>
      </c>
      <c r="J224" s="53" t="s">
        <v>357</v>
      </c>
      <c r="K224" s="115">
        <v>876</v>
      </c>
      <c r="L224" s="51" t="s">
        <v>354</v>
      </c>
      <c r="M224" s="115">
        <v>1</v>
      </c>
      <c r="N224" s="51">
        <v>34406000000</v>
      </c>
      <c r="O224" s="51" t="s">
        <v>355</v>
      </c>
      <c r="P224" s="51" t="s">
        <v>198</v>
      </c>
      <c r="Q224" s="208" t="s">
        <v>534</v>
      </c>
      <c r="R224" s="51"/>
      <c r="S224" s="261" t="s">
        <v>364</v>
      </c>
      <c r="T224" s="106"/>
      <c r="U224" s="135" t="s">
        <v>744</v>
      </c>
      <c r="V224" s="136" t="s">
        <v>843</v>
      </c>
      <c r="W224" s="146">
        <v>45657</v>
      </c>
      <c r="X224" s="123">
        <v>45658</v>
      </c>
      <c r="Y224" s="123">
        <v>45688</v>
      </c>
      <c r="Z224" s="137">
        <v>1810500</v>
      </c>
      <c r="AA224" s="154" t="s">
        <v>44</v>
      </c>
      <c r="AB224" s="147">
        <f t="shared" si="25"/>
        <v>1810500</v>
      </c>
      <c r="AC224" s="159" t="s">
        <v>44</v>
      </c>
      <c r="AD224" s="148">
        <v>13</v>
      </c>
      <c r="AE224" s="108" t="s">
        <v>690</v>
      </c>
      <c r="AF224" s="106" t="s">
        <v>375</v>
      </c>
      <c r="AG224" s="106"/>
      <c r="AH224" s="106"/>
      <c r="AI224" s="106" t="s">
        <v>691</v>
      </c>
      <c r="AJ224" s="197">
        <f t="shared" si="29"/>
        <v>1810500</v>
      </c>
      <c r="AK224" s="105">
        <v>0</v>
      </c>
      <c r="AL224" s="105">
        <v>0</v>
      </c>
      <c r="AM224" s="51"/>
      <c r="AN224" s="51"/>
      <c r="AO224" s="50"/>
      <c r="AP224" s="49"/>
      <c r="AQ224" s="49"/>
      <c r="AR224" s="48"/>
      <c r="AS224" s="47"/>
      <c r="AT224" s="46">
        <f t="shared" si="28"/>
        <v>1810500</v>
      </c>
      <c r="AU224" s="45">
        <v>0</v>
      </c>
      <c r="AV224" s="45">
        <v>0</v>
      </c>
      <c r="AW224" s="45">
        <v>0</v>
      </c>
      <c r="AX224" s="45">
        <v>0</v>
      </c>
      <c r="AY224" s="45">
        <v>0</v>
      </c>
      <c r="AZ224" s="45">
        <v>0</v>
      </c>
      <c r="BA224" s="45">
        <v>0</v>
      </c>
      <c r="BB224" s="45">
        <v>0</v>
      </c>
      <c r="BC224" s="45">
        <v>0</v>
      </c>
      <c r="BD224" s="44">
        <v>0</v>
      </c>
    </row>
    <row r="225" spans="1:56" ht="76.5" customHeight="1" x14ac:dyDescent="0.25">
      <c r="A225" s="213">
        <v>2025</v>
      </c>
      <c r="B225" s="214">
        <v>183</v>
      </c>
      <c r="C225" s="51"/>
      <c r="D225" s="104" t="s">
        <v>198</v>
      </c>
      <c r="E225" s="110" t="s">
        <v>832</v>
      </c>
      <c r="F225" s="110" t="s">
        <v>833</v>
      </c>
      <c r="G225" s="51"/>
      <c r="H225" s="220">
        <f t="shared" si="30"/>
        <v>183</v>
      </c>
      <c r="I225" s="226" t="s">
        <v>834</v>
      </c>
      <c r="J225" s="53" t="s">
        <v>357</v>
      </c>
      <c r="K225" s="115">
        <v>876</v>
      </c>
      <c r="L225" s="51" t="s">
        <v>354</v>
      </c>
      <c r="M225" s="115">
        <v>1</v>
      </c>
      <c r="N225" s="51">
        <v>34406000000</v>
      </c>
      <c r="O225" s="51" t="s">
        <v>355</v>
      </c>
      <c r="P225" s="51" t="s">
        <v>198</v>
      </c>
      <c r="Q225" s="208" t="s">
        <v>534</v>
      </c>
      <c r="R225" s="51"/>
      <c r="S225" s="261" t="s">
        <v>364</v>
      </c>
      <c r="T225" s="106"/>
      <c r="U225" s="135" t="s">
        <v>744</v>
      </c>
      <c r="V225" s="136" t="s">
        <v>843</v>
      </c>
      <c r="W225" s="146">
        <v>45657</v>
      </c>
      <c r="X225" s="123">
        <v>45658</v>
      </c>
      <c r="Y225" s="123">
        <v>45688</v>
      </c>
      <c r="Z225" s="137">
        <v>244400</v>
      </c>
      <c r="AA225" s="154" t="s">
        <v>44</v>
      </c>
      <c r="AB225" s="147">
        <f t="shared" si="25"/>
        <v>244400</v>
      </c>
      <c r="AC225" s="159" t="s">
        <v>44</v>
      </c>
      <c r="AD225" s="148">
        <v>13</v>
      </c>
      <c r="AE225" s="108" t="s">
        <v>690</v>
      </c>
      <c r="AF225" s="106" t="s">
        <v>375</v>
      </c>
      <c r="AG225" s="106"/>
      <c r="AH225" s="106"/>
      <c r="AI225" s="106" t="s">
        <v>691</v>
      </c>
      <c r="AJ225" s="147">
        <f t="shared" si="29"/>
        <v>244400</v>
      </c>
      <c r="AK225" s="105">
        <v>0</v>
      </c>
      <c r="AL225" s="105">
        <v>0</v>
      </c>
      <c r="AM225" s="51"/>
      <c r="AN225" s="51"/>
      <c r="AO225" s="50"/>
      <c r="AP225" s="49"/>
      <c r="AQ225" s="49"/>
      <c r="AR225" s="48"/>
      <c r="AS225" s="47"/>
      <c r="AT225" s="46">
        <f t="shared" si="28"/>
        <v>244400</v>
      </c>
      <c r="AU225" s="45">
        <v>0</v>
      </c>
      <c r="AV225" s="45">
        <v>0</v>
      </c>
      <c r="AW225" s="45">
        <v>0</v>
      </c>
      <c r="AX225" s="45">
        <v>0</v>
      </c>
      <c r="AY225" s="45">
        <v>0</v>
      </c>
      <c r="AZ225" s="45">
        <v>0</v>
      </c>
      <c r="BA225" s="45">
        <v>0</v>
      </c>
      <c r="BB225" s="45">
        <v>0</v>
      </c>
      <c r="BC225" s="45">
        <v>0</v>
      </c>
      <c r="BD225" s="44">
        <v>0</v>
      </c>
    </row>
    <row r="226" spans="1:56" ht="84.75" customHeight="1" x14ac:dyDescent="0.25">
      <c r="A226" s="213">
        <v>2025</v>
      </c>
      <c r="B226" s="214">
        <v>184</v>
      </c>
      <c r="C226" s="51"/>
      <c r="D226" s="104" t="s">
        <v>198</v>
      </c>
      <c r="E226" s="106" t="s">
        <v>671</v>
      </c>
      <c r="F226" s="110" t="s">
        <v>670</v>
      </c>
      <c r="G226" s="51"/>
      <c r="H226" s="220">
        <f t="shared" si="30"/>
        <v>184</v>
      </c>
      <c r="I226" s="106" t="s">
        <v>557</v>
      </c>
      <c r="J226" s="109" t="s">
        <v>353</v>
      </c>
      <c r="K226" s="115">
        <v>876</v>
      </c>
      <c r="L226" s="106" t="s">
        <v>354</v>
      </c>
      <c r="M226" s="115">
        <v>1</v>
      </c>
      <c r="N226" s="106">
        <v>34406000000</v>
      </c>
      <c r="O226" s="106" t="s">
        <v>355</v>
      </c>
      <c r="P226" s="126" t="s">
        <v>198</v>
      </c>
      <c r="Q226" s="208" t="s">
        <v>535</v>
      </c>
      <c r="R226" s="51"/>
      <c r="S226" s="261" t="s">
        <v>364</v>
      </c>
      <c r="T226" s="106"/>
      <c r="U226" s="143">
        <v>45597</v>
      </c>
      <c r="V226" s="136" t="s">
        <v>843</v>
      </c>
      <c r="W226" s="136" t="s">
        <v>743</v>
      </c>
      <c r="X226" s="123">
        <v>45658</v>
      </c>
      <c r="Y226" s="123">
        <v>46022</v>
      </c>
      <c r="Z226" s="137">
        <v>3006000</v>
      </c>
      <c r="AA226" s="159" t="s">
        <v>44</v>
      </c>
      <c r="AB226" s="147">
        <f t="shared" si="25"/>
        <v>3006000</v>
      </c>
      <c r="AC226" s="109" t="s">
        <v>44</v>
      </c>
      <c r="AD226" s="148" t="s">
        <v>376</v>
      </c>
      <c r="AE226" s="106" t="s">
        <v>393</v>
      </c>
      <c r="AF226" s="106" t="s">
        <v>373</v>
      </c>
      <c r="AG226" s="51"/>
      <c r="AH226" s="51"/>
      <c r="AI226" s="106" t="s">
        <v>419</v>
      </c>
      <c r="AJ226" s="147">
        <f>+Z226</f>
        <v>3006000</v>
      </c>
      <c r="AK226" s="105">
        <v>0</v>
      </c>
      <c r="AL226" s="105">
        <v>0</v>
      </c>
      <c r="AM226" s="51"/>
      <c r="AN226" s="51"/>
      <c r="AO226" s="50"/>
      <c r="AP226" s="49"/>
      <c r="AQ226" s="49"/>
      <c r="AR226" s="48"/>
      <c r="AS226" s="47"/>
      <c r="AT226" s="46">
        <f t="shared" si="28"/>
        <v>3006000</v>
      </c>
      <c r="AU226" s="45">
        <v>0</v>
      </c>
      <c r="AV226" s="45">
        <v>0</v>
      </c>
      <c r="AW226" s="45">
        <v>0</v>
      </c>
      <c r="AX226" s="45">
        <v>0</v>
      </c>
      <c r="AY226" s="45">
        <v>0</v>
      </c>
      <c r="AZ226" s="45">
        <v>0</v>
      </c>
      <c r="BA226" s="45">
        <v>0</v>
      </c>
      <c r="BB226" s="45">
        <v>0</v>
      </c>
      <c r="BC226" s="45">
        <v>0</v>
      </c>
      <c r="BD226" s="44">
        <v>0</v>
      </c>
    </row>
    <row r="227" spans="1:56" ht="111" customHeight="1" x14ac:dyDescent="0.25">
      <c r="A227" s="213">
        <v>2025</v>
      </c>
      <c r="B227" s="214">
        <v>185</v>
      </c>
      <c r="C227" s="51"/>
      <c r="D227" s="104" t="s">
        <v>198</v>
      </c>
      <c r="E227" s="110">
        <v>43</v>
      </c>
      <c r="F227" s="110">
        <v>43</v>
      </c>
      <c r="G227" s="51"/>
      <c r="H227" s="220">
        <f t="shared" si="30"/>
        <v>185</v>
      </c>
      <c r="I227" s="106" t="s">
        <v>845</v>
      </c>
      <c r="J227" s="109" t="s">
        <v>353</v>
      </c>
      <c r="K227" s="115">
        <v>876</v>
      </c>
      <c r="L227" s="106" t="s">
        <v>354</v>
      </c>
      <c r="M227" s="115">
        <v>1</v>
      </c>
      <c r="N227" s="106">
        <v>34406000000</v>
      </c>
      <c r="O227" s="106" t="s">
        <v>355</v>
      </c>
      <c r="P227" s="126" t="s">
        <v>198</v>
      </c>
      <c r="Q227" s="106" t="s">
        <v>358</v>
      </c>
      <c r="R227" s="51"/>
      <c r="S227" s="261" t="s">
        <v>364</v>
      </c>
      <c r="T227" s="106"/>
      <c r="U227" s="135" t="s">
        <v>744</v>
      </c>
      <c r="V227" s="136" t="s">
        <v>843</v>
      </c>
      <c r="W227" s="123">
        <v>45657</v>
      </c>
      <c r="X227" s="123">
        <v>45658</v>
      </c>
      <c r="Y227" s="123">
        <v>45869</v>
      </c>
      <c r="Z227" s="137">
        <v>6538104</v>
      </c>
      <c r="AA227" s="159" t="s">
        <v>44</v>
      </c>
      <c r="AB227" s="147">
        <f t="shared" si="25"/>
        <v>6538104</v>
      </c>
      <c r="AC227" s="109" t="s">
        <v>44</v>
      </c>
      <c r="AD227" s="148" t="s">
        <v>376</v>
      </c>
      <c r="AE227" s="106" t="s">
        <v>377</v>
      </c>
      <c r="AF227" s="106" t="s">
        <v>373</v>
      </c>
      <c r="AG227" s="51"/>
      <c r="AH227" s="51"/>
      <c r="AI227" s="106" t="s">
        <v>407</v>
      </c>
      <c r="AJ227" s="106">
        <v>0</v>
      </c>
      <c r="AK227" s="105">
        <v>0</v>
      </c>
      <c r="AL227" s="105">
        <v>0</v>
      </c>
      <c r="AM227" s="51"/>
      <c r="AN227" s="51"/>
      <c r="AO227" s="50"/>
      <c r="AP227" s="49"/>
      <c r="AQ227" s="49"/>
      <c r="AR227" s="48"/>
      <c r="AS227" s="47"/>
      <c r="AT227" s="46">
        <f t="shared" si="28"/>
        <v>6538104</v>
      </c>
      <c r="AU227" s="45">
        <v>0</v>
      </c>
      <c r="AV227" s="45">
        <v>0</v>
      </c>
      <c r="AW227" s="45">
        <v>0</v>
      </c>
      <c r="AX227" s="45">
        <v>0</v>
      </c>
      <c r="AY227" s="45">
        <v>0</v>
      </c>
      <c r="AZ227" s="45">
        <v>0</v>
      </c>
      <c r="BA227" s="45">
        <v>0</v>
      </c>
      <c r="BB227" s="45">
        <v>0</v>
      </c>
      <c r="BC227" s="45">
        <v>0</v>
      </c>
      <c r="BD227" s="44">
        <v>0</v>
      </c>
    </row>
    <row r="228" spans="1:56" ht="72" customHeight="1" x14ac:dyDescent="0.25">
      <c r="A228" s="213">
        <v>2025</v>
      </c>
      <c r="B228" s="214">
        <v>186</v>
      </c>
      <c r="C228" s="51"/>
      <c r="D228" s="104" t="s">
        <v>198</v>
      </c>
      <c r="E228" s="106" t="s">
        <v>209</v>
      </c>
      <c r="F228" s="106" t="s">
        <v>594</v>
      </c>
      <c r="G228" s="51"/>
      <c r="H228" s="220">
        <f t="shared" si="30"/>
        <v>186</v>
      </c>
      <c r="I228" s="106" t="s">
        <v>514</v>
      </c>
      <c r="J228" s="109" t="s">
        <v>353</v>
      </c>
      <c r="K228" s="109">
        <v>876</v>
      </c>
      <c r="L228" s="106" t="s">
        <v>354</v>
      </c>
      <c r="M228" s="129">
        <v>1</v>
      </c>
      <c r="N228" s="106">
        <v>34406000000</v>
      </c>
      <c r="O228" s="106" t="s">
        <v>355</v>
      </c>
      <c r="P228" s="106" t="s">
        <v>198</v>
      </c>
      <c r="Q228" s="208" t="s">
        <v>535</v>
      </c>
      <c r="R228" s="51"/>
      <c r="S228" s="261" t="s">
        <v>364</v>
      </c>
      <c r="T228" s="106"/>
      <c r="U228" s="143">
        <v>45597</v>
      </c>
      <c r="V228" s="136" t="s">
        <v>843</v>
      </c>
      <c r="W228" s="136" t="s">
        <v>743</v>
      </c>
      <c r="X228" s="123">
        <v>45658</v>
      </c>
      <c r="Y228" s="123">
        <v>46022</v>
      </c>
      <c r="Z228" s="137">
        <v>148000</v>
      </c>
      <c r="AA228" s="154" t="s">
        <v>44</v>
      </c>
      <c r="AB228" s="147">
        <f t="shared" si="25"/>
        <v>148000</v>
      </c>
      <c r="AC228" s="109" t="s">
        <v>44</v>
      </c>
      <c r="AD228" s="106">
        <v>12</v>
      </c>
      <c r="AE228" s="106" t="s">
        <v>383</v>
      </c>
      <c r="AF228" s="106" t="s">
        <v>373</v>
      </c>
      <c r="AG228" s="51"/>
      <c r="AH228" s="51"/>
      <c r="AI228" s="106" t="s">
        <v>411</v>
      </c>
      <c r="AJ228" s="147">
        <f>+Z228</f>
        <v>148000</v>
      </c>
      <c r="AK228" s="106">
        <v>0</v>
      </c>
      <c r="AL228" s="106">
        <v>0</v>
      </c>
      <c r="AM228" s="51"/>
      <c r="AN228" s="51"/>
      <c r="AO228" s="50"/>
      <c r="AP228" s="49"/>
      <c r="AQ228" s="49"/>
      <c r="AR228" s="48"/>
      <c r="AS228" s="47"/>
      <c r="AT228" s="46">
        <f t="shared" si="28"/>
        <v>148000</v>
      </c>
      <c r="AU228" s="45">
        <v>0</v>
      </c>
      <c r="AV228" s="45">
        <v>0</v>
      </c>
      <c r="AW228" s="45">
        <v>0</v>
      </c>
      <c r="AX228" s="45">
        <v>0</v>
      </c>
      <c r="AY228" s="45">
        <v>0</v>
      </c>
      <c r="AZ228" s="45">
        <v>0</v>
      </c>
      <c r="BA228" s="45">
        <v>0</v>
      </c>
      <c r="BB228" s="45">
        <v>0</v>
      </c>
      <c r="BC228" s="45">
        <v>0</v>
      </c>
      <c r="BD228" s="44">
        <v>0</v>
      </c>
    </row>
    <row r="229" spans="1:56" ht="64.5" customHeight="1" x14ac:dyDescent="0.25">
      <c r="A229" s="213">
        <v>2025</v>
      </c>
      <c r="B229" s="214">
        <v>187</v>
      </c>
      <c r="C229" s="51"/>
      <c r="D229" s="104" t="s">
        <v>198</v>
      </c>
      <c r="E229" s="110" t="s">
        <v>638</v>
      </c>
      <c r="F229" s="110" t="s">
        <v>806</v>
      </c>
      <c r="G229" s="226"/>
      <c r="H229" s="220">
        <f t="shared" si="30"/>
        <v>187</v>
      </c>
      <c r="I229" s="106" t="s">
        <v>804</v>
      </c>
      <c r="J229" s="109" t="s">
        <v>353</v>
      </c>
      <c r="K229" s="115">
        <v>876</v>
      </c>
      <c r="L229" s="106" t="s">
        <v>354</v>
      </c>
      <c r="M229" s="115">
        <v>1</v>
      </c>
      <c r="N229" s="106">
        <v>34406000000</v>
      </c>
      <c r="O229" s="106" t="s">
        <v>355</v>
      </c>
      <c r="P229" s="126" t="s">
        <v>198</v>
      </c>
      <c r="Q229" s="106" t="s">
        <v>162</v>
      </c>
      <c r="R229" s="51"/>
      <c r="S229" s="106" t="s">
        <v>360</v>
      </c>
      <c r="T229" s="106"/>
      <c r="U229" s="135" t="s">
        <v>744</v>
      </c>
      <c r="V229" s="136" t="s">
        <v>805</v>
      </c>
      <c r="W229" s="123">
        <v>45657</v>
      </c>
      <c r="X229" s="123">
        <v>45658</v>
      </c>
      <c r="Y229" s="123">
        <v>45688</v>
      </c>
      <c r="Z229" s="147">
        <v>86000</v>
      </c>
      <c r="AA229" s="109" t="s">
        <v>44</v>
      </c>
      <c r="AB229" s="147">
        <f t="shared" si="25"/>
        <v>86000</v>
      </c>
      <c r="AC229" s="109" t="s">
        <v>44</v>
      </c>
      <c r="AD229" s="162" t="s">
        <v>376</v>
      </c>
      <c r="AE229" s="106" t="s">
        <v>377</v>
      </c>
      <c r="AF229" s="106" t="s">
        <v>373</v>
      </c>
      <c r="AG229" s="51"/>
      <c r="AH229" s="51"/>
      <c r="AI229" s="106" t="s">
        <v>407</v>
      </c>
      <c r="AJ229" s="106">
        <v>0</v>
      </c>
      <c r="AK229" s="105">
        <v>0</v>
      </c>
      <c r="AL229" s="105">
        <v>0</v>
      </c>
      <c r="AM229" s="51"/>
      <c r="AN229" s="51"/>
      <c r="AO229" s="50"/>
      <c r="AP229" s="49"/>
      <c r="AQ229" s="49"/>
      <c r="AR229" s="48"/>
      <c r="AS229" s="47"/>
      <c r="AT229" s="46">
        <f t="shared" si="28"/>
        <v>86000</v>
      </c>
      <c r="AU229" s="45">
        <v>0</v>
      </c>
      <c r="AV229" s="45">
        <v>0</v>
      </c>
      <c r="AW229" s="45">
        <v>0</v>
      </c>
      <c r="AX229" s="45">
        <v>0</v>
      </c>
      <c r="AY229" s="45">
        <v>0</v>
      </c>
      <c r="AZ229" s="45">
        <v>0</v>
      </c>
      <c r="BA229" s="45">
        <v>0</v>
      </c>
      <c r="BB229" s="45">
        <v>0</v>
      </c>
      <c r="BC229" s="45">
        <v>0</v>
      </c>
      <c r="BD229" s="44">
        <v>0</v>
      </c>
    </row>
    <row r="230" spans="1:56" ht="57.75" customHeight="1" x14ac:dyDescent="0.25">
      <c r="A230" s="213">
        <v>2025</v>
      </c>
      <c r="B230" s="214">
        <v>188</v>
      </c>
      <c r="C230" s="51"/>
      <c r="D230" s="104" t="s">
        <v>198</v>
      </c>
      <c r="E230" s="106" t="s">
        <v>230</v>
      </c>
      <c r="F230" s="106" t="s">
        <v>642</v>
      </c>
      <c r="G230" s="51"/>
      <c r="H230" s="220">
        <f t="shared" si="30"/>
        <v>188</v>
      </c>
      <c r="I230" s="106" t="s">
        <v>519</v>
      </c>
      <c r="J230" s="109" t="s">
        <v>353</v>
      </c>
      <c r="K230" s="109">
        <v>876</v>
      </c>
      <c r="L230" s="106" t="s">
        <v>354</v>
      </c>
      <c r="M230" s="129">
        <v>1</v>
      </c>
      <c r="N230" s="106">
        <v>34406000000</v>
      </c>
      <c r="O230" s="106" t="s">
        <v>355</v>
      </c>
      <c r="P230" s="106" t="s">
        <v>198</v>
      </c>
      <c r="Q230" s="106" t="s">
        <v>356</v>
      </c>
      <c r="R230" s="143" t="s">
        <v>686</v>
      </c>
      <c r="S230" s="106" t="s">
        <v>360</v>
      </c>
      <c r="T230" s="143" t="s">
        <v>686</v>
      </c>
      <c r="U230" s="143">
        <v>45627</v>
      </c>
      <c r="V230" s="136" t="s">
        <v>743</v>
      </c>
      <c r="W230" s="136" t="s">
        <v>743</v>
      </c>
      <c r="X230" s="123">
        <v>45658</v>
      </c>
      <c r="Y230" s="123">
        <v>46022</v>
      </c>
      <c r="Z230" s="137">
        <v>350000</v>
      </c>
      <c r="AA230" s="109" t="s">
        <v>44</v>
      </c>
      <c r="AB230" s="147">
        <f t="shared" si="25"/>
        <v>350000</v>
      </c>
      <c r="AC230" s="109" t="s">
        <v>44</v>
      </c>
      <c r="AD230" s="106">
        <v>11</v>
      </c>
      <c r="AE230" s="106" t="s">
        <v>394</v>
      </c>
      <c r="AF230" s="106" t="s">
        <v>373</v>
      </c>
      <c r="AG230" s="51" t="s">
        <v>0</v>
      </c>
      <c r="AH230" s="51" t="s">
        <v>0</v>
      </c>
      <c r="AI230" s="106" t="s">
        <v>420</v>
      </c>
      <c r="AJ230" s="106">
        <v>0</v>
      </c>
      <c r="AK230" s="106">
        <v>0</v>
      </c>
      <c r="AL230" s="106">
        <v>0</v>
      </c>
      <c r="AM230" s="51" t="s">
        <v>0</v>
      </c>
      <c r="AN230" s="51" t="s">
        <v>0</v>
      </c>
      <c r="AO230" s="50" t="s">
        <v>0</v>
      </c>
      <c r="AP230" s="49" t="s">
        <v>0</v>
      </c>
      <c r="AQ230" s="49" t="s">
        <v>0</v>
      </c>
      <c r="AR230" s="48" t="s">
        <v>0</v>
      </c>
      <c r="AS230" s="47" t="s">
        <v>0</v>
      </c>
      <c r="AT230" s="46">
        <f t="shared" si="28"/>
        <v>350000</v>
      </c>
      <c r="AU230" s="45">
        <v>0</v>
      </c>
      <c r="AV230" s="45">
        <v>0</v>
      </c>
      <c r="AW230" s="45">
        <v>0</v>
      </c>
      <c r="AX230" s="45">
        <v>0</v>
      </c>
      <c r="AY230" s="45">
        <v>0</v>
      </c>
      <c r="AZ230" s="45">
        <v>0</v>
      </c>
      <c r="BA230" s="45">
        <v>0</v>
      </c>
      <c r="BB230" s="45">
        <v>0</v>
      </c>
      <c r="BC230" s="45">
        <v>0</v>
      </c>
      <c r="BD230" s="44">
        <v>0</v>
      </c>
    </row>
    <row r="231" spans="1:56" ht="47.25" customHeight="1" thickBot="1" x14ac:dyDescent="0.3">
      <c r="A231" s="213">
        <v>2025</v>
      </c>
      <c r="B231" s="214">
        <v>189</v>
      </c>
      <c r="C231" s="51"/>
      <c r="D231" s="104" t="s">
        <v>198</v>
      </c>
      <c r="E231" s="106" t="s">
        <v>210</v>
      </c>
      <c r="F231" s="106" t="s">
        <v>582</v>
      </c>
      <c r="G231" s="51"/>
      <c r="H231" s="220">
        <f t="shared" si="30"/>
        <v>189</v>
      </c>
      <c r="I231" s="106" t="s">
        <v>558</v>
      </c>
      <c r="J231" s="109" t="s">
        <v>353</v>
      </c>
      <c r="K231" s="109">
        <v>876</v>
      </c>
      <c r="L231" s="106" t="s">
        <v>354</v>
      </c>
      <c r="M231" s="129">
        <v>1</v>
      </c>
      <c r="N231" s="106">
        <v>34406000000</v>
      </c>
      <c r="O231" s="106" t="s">
        <v>355</v>
      </c>
      <c r="P231" s="106" t="s">
        <v>198</v>
      </c>
      <c r="Q231" s="106" t="s">
        <v>162</v>
      </c>
      <c r="R231" s="51"/>
      <c r="S231" s="106" t="s">
        <v>360</v>
      </c>
      <c r="T231" s="106"/>
      <c r="U231" s="143">
        <v>45627</v>
      </c>
      <c r="V231" s="123">
        <v>45643</v>
      </c>
      <c r="W231" s="136" t="s">
        <v>743</v>
      </c>
      <c r="X231" s="123">
        <v>45658</v>
      </c>
      <c r="Y231" s="123">
        <v>46022</v>
      </c>
      <c r="Z231" s="137">
        <v>51450</v>
      </c>
      <c r="AA231" s="154" t="s">
        <v>44</v>
      </c>
      <c r="AB231" s="147">
        <f t="shared" si="25"/>
        <v>51450</v>
      </c>
      <c r="AC231" s="109" t="s">
        <v>44</v>
      </c>
      <c r="AD231" s="106">
        <v>14</v>
      </c>
      <c r="AE231" s="106" t="s">
        <v>396</v>
      </c>
      <c r="AF231" s="106" t="s">
        <v>373</v>
      </c>
      <c r="AG231" s="51"/>
      <c r="AH231" s="51"/>
      <c r="AI231" s="106" t="s">
        <v>422</v>
      </c>
      <c r="AJ231" s="106">
        <v>0</v>
      </c>
      <c r="AK231" s="106">
        <v>0</v>
      </c>
      <c r="AL231" s="106">
        <v>0</v>
      </c>
      <c r="AM231" s="51"/>
      <c r="AN231" s="51"/>
      <c r="AO231" s="50"/>
      <c r="AP231" s="49"/>
      <c r="AQ231" s="49"/>
      <c r="AR231" s="48"/>
      <c r="AS231" s="47"/>
      <c r="AT231" s="46">
        <f t="shared" si="28"/>
        <v>51450</v>
      </c>
      <c r="AU231" s="45">
        <v>0</v>
      </c>
      <c r="AV231" s="45">
        <v>0</v>
      </c>
      <c r="AW231" s="45">
        <v>0</v>
      </c>
      <c r="AX231" s="45">
        <v>0</v>
      </c>
      <c r="AY231" s="45">
        <v>0</v>
      </c>
      <c r="AZ231" s="45">
        <v>0</v>
      </c>
      <c r="BA231" s="45">
        <v>0</v>
      </c>
      <c r="BB231" s="45">
        <v>0</v>
      </c>
      <c r="BC231" s="45">
        <v>0</v>
      </c>
      <c r="BD231" s="44">
        <v>0</v>
      </c>
    </row>
    <row r="232" spans="1:56" ht="19.5" customHeight="1" thickBot="1" x14ac:dyDescent="0.3">
      <c r="A232" s="300" t="s">
        <v>54</v>
      </c>
      <c r="B232" s="301"/>
      <c r="C232" s="301"/>
      <c r="D232" s="301"/>
      <c r="E232" s="301"/>
      <c r="F232" s="301"/>
      <c r="G232" s="301"/>
      <c r="H232" s="301"/>
      <c r="I232" s="301"/>
      <c r="J232" s="301"/>
      <c r="K232" s="301"/>
      <c r="L232" s="301"/>
      <c r="M232" s="301"/>
      <c r="N232" s="301"/>
      <c r="O232" s="301"/>
      <c r="P232" s="301"/>
      <c r="Q232" s="301"/>
      <c r="R232" s="301"/>
      <c r="S232" s="301"/>
      <c r="T232" s="301"/>
      <c r="U232" s="301"/>
      <c r="V232" s="301"/>
      <c r="W232" s="301"/>
      <c r="X232" s="301"/>
      <c r="Y232" s="301"/>
      <c r="Z232" s="43">
        <f>SUM(Z206:Z231)</f>
        <v>56642858.799999997</v>
      </c>
      <c r="AA232" s="43">
        <f>SUM(AA208:AA230)</f>
        <v>0</v>
      </c>
      <c r="AB232" s="41">
        <f>SUM(AB206:AB231)</f>
        <v>47904439.600000001</v>
      </c>
      <c r="AC232" s="40">
        <f>SUM(AC206:AC231)</f>
        <v>8738419.2000000011</v>
      </c>
      <c r="AD232" s="302"/>
      <c r="AE232" s="302"/>
      <c r="AF232" s="302"/>
      <c r="AG232" s="302"/>
      <c r="AH232" s="302"/>
      <c r="AI232" s="302"/>
      <c r="AJ232" s="42">
        <f>SUM(AJ206:AJ231)</f>
        <v>28175956</v>
      </c>
      <c r="AK232" s="41">
        <f>SUM(AK208:AK231)</f>
        <v>0</v>
      </c>
      <c r="AL232" s="40">
        <f>SUM(AL208:AL231)</f>
        <v>0</v>
      </c>
      <c r="AM232" s="39"/>
      <c r="AN232" s="92" t="s">
        <v>0</v>
      </c>
      <c r="AO232" s="92" t="s">
        <v>0</v>
      </c>
      <c r="AP232" s="92" t="s">
        <v>0</v>
      </c>
      <c r="AQ232" s="92" t="s">
        <v>0</v>
      </c>
      <c r="AR232" s="92" t="s">
        <v>0</v>
      </c>
      <c r="AS232" s="91" t="s">
        <v>0</v>
      </c>
      <c r="AT232" s="36">
        <f>SUM(AT206:AT231)</f>
        <v>47904439.600000001</v>
      </c>
      <c r="AU232" s="36">
        <f t="shared" ref="AU232:BC232" si="31">SUM(AU208:AU231)</f>
        <v>0</v>
      </c>
      <c r="AV232" s="36">
        <f t="shared" si="31"/>
        <v>0</v>
      </c>
      <c r="AW232" s="36">
        <f t="shared" si="31"/>
        <v>0</v>
      </c>
      <c r="AX232" s="36">
        <f t="shared" si="31"/>
        <v>0</v>
      </c>
      <c r="AY232" s="36">
        <f t="shared" si="31"/>
        <v>0</v>
      </c>
      <c r="AZ232" s="36">
        <f t="shared" si="31"/>
        <v>0</v>
      </c>
      <c r="BA232" s="36">
        <f t="shared" si="31"/>
        <v>0</v>
      </c>
      <c r="BB232" s="36">
        <f t="shared" si="31"/>
        <v>0</v>
      </c>
      <c r="BC232" s="36">
        <f t="shared" si="31"/>
        <v>0</v>
      </c>
      <c r="BD232" s="36">
        <f>SUM(BD206:BD231)</f>
        <v>11430929.6</v>
      </c>
    </row>
    <row r="233" spans="1:56" ht="15" customHeight="1" x14ac:dyDescent="0.25">
      <c r="AS233" t="s">
        <v>183</v>
      </c>
    </row>
    <row r="234" spans="1:56" ht="15" customHeight="1" x14ac:dyDescent="0.25">
      <c r="Z234" s="199">
        <f>+Z232+Z198+Z162</f>
        <v>312875653.70999998</v>
      </c>
      <c r="AA234" s="199">
        <f>+AA232+AA198+AA162</f>
        <v>0</v>
      </c>
      <c r="AB234" s="199">
        <f>+AB232+AB198+AB162</f>
        <v>299531594.50999999</v>
      </c>
      <c r="AC234" s="199">
        <f>+AC232+AC198+AC162</f>
        <v>13344059.200000001</v>
      </c>
      <c r="AD234" s="199"/>
      <c r="AE234" s="199"/>
      <c r="AF234" s="199"/>
      <c r="AG234" s="199"/>
      <c r="AH234" s="199"/>
      <c r="AI234" s="199"/>
      <c r="AJ234" s="199">
        <f>+AJ232+AJ198+AJ162</f>
        <v>49697173</v>
      </c>
      <c r="AK234" s="199"/>
      <c r="AL234" s="199"/>
      <c r="AM234" s="199"/>
    </row>
    <row r="235" spans="1:56" ht="15" customHeight="1" x14ac:dyDescent="0.25">
      <c r="AK235">
        <f>+AJ234/AI236*100</f>
        <v>57.462327237634966</v>
      </c>
      <c r="AT235" s="199">
        <f>+AT232+AT198+AT162</f>
        <v>299531594.50999999</v>
      </c>
      <c r="AU235" s="199">
        <f>+AU232+AU198+AU162</f>
        <v>4605640</v>
      </c>
      <c r="AV235" s="199">
        <f>+AV232+AV198+AV162</f>
        <v>0</v>
      </c>
      <c r="AW235" s="199">
        <f>+AW232+AW198+AW162</f>
        <v>0</v>
      </c>
      <c r="AX235" s="199">
        <f>+AX232+AX198+AX162</f>
        <v>0</v>
      </c>
      <c r="AY235" s="199"/>
      <c r="AZ235" s="199"/>
      <c r="BA235" s="199"/>
      <c r="BB235" s="199"/>
      <c r="BC235" s="199"/>
      <c r="BD235" s="199">
        <f>+BD232+BD198+BD162</f>
        <v>226389123.50999996</v>
      </c>
    </row>
    <row r="236" spans="1:56" ht="15" customHeight="1" x14ac:dyDescent="0.25">
      <c r="AI236" s="199">
        <f>+AB234+AC234-BD235</f>
        <v>86486530.200000018</v>
      </c>
      <c r="AJ236" s="229">
        <f>+AI236*0.25</f>
        <v>21621632.550000004</v>
      </c>
    </row>
    <row r="238" spans="1:56" x14ac:dyDescent="0.25">
      <c r="Z238" s="199"/>
    </row>
    <row r="239" spans="1:56" x14ac:dyDescent="0.25">
      <c r="Z239" s="199"/>
    </row>
    <row r="242" spans="26:38" x14ac:dyDescent="0.25">
      <c r="Z242" s="199"/>
      <c r="AA242" s="199"/>
      <c r="AB242" s="199"/>
      <c r="AC242" s="199"/>
      <c r="AD242" s="199"/>
      <c r="AE242" s="199"/>
      <c r="AF242" s="199"/>
      <c r="AG242" s="199"/>
      <c r="AH242" s="199"/>
      <c r="AI242" s="199"/>
      <c r="AJ242" s="199"/>
      <c r="AK242" s="199"/>
      <c r="AL242" s="199"/>
    </row>
  </sheetData>
  <autoFilter ref="A22:BE236"/>
  <sortState ref="A124:BE132">
    <sortCondition ref="V124:V132" customList="20.03,10.04,15.04"/>
  </sortState>
  <mergeCells count="134">
    <mergeCell ref="A232:Y232"/>
    <mergeCell ref="AD232:AI232"/>
    <mergeCell ref="A198:Y198"/>
    <mergeCell ref="AD198:AI198"/>
    <mergeCell ref="A200:Y200"/>
    <mergeCell ref="AD200:AI200"/>
    <mergeCell ref="AT200:AX200"/>
    <mergeCell ref="AY200:BC200"/>
    <mergeCell ref="A23:AL23"/>
    <mergeCell ref="AO23:AR23"/>
    <mergeCell ref="A152:AL152"/>
    <mergeCell ref="AO152:AR152"/>
    <mergeCell ref="A153:AL153"/>
    <mergeCell ref="AO153:AR153"/>
    <mergeCell ref="A161:AL161"/>
    <mergeCell ref="AO161:AR161"/>
    <mergeCell ref="A162:Y162"/>
    <mergeCell ref="AD162:AI162"/>
    <mergeCell ref="A163:Y163"/>
    <mergeCell ref="AD163:AI163"/>
    <mergeCell ref="AT163:AX163"/>
    <mergeCell ref="AY163:BC163"/>
    <mergeCell ref="A164:Y164"/>
    <mergeCell ref="AD164:AI164"/>
    <mergeCell ref="AT18:AT21"/>
    <mergeCell ref="AU18:AU21"/>
    <mergeCell ref="AV18:AV21"/>
    <mergeCell ref="AW18:AW21"/>
    <mergeCell ref="AH15:AH21"/>
    <mergeCell ref="AA18:AA21"/>
    <mergeCell ref="AB18:AB21"/>
    <mergeCell ref="AC18:AC21"/>
    <mergeCell ref="AI15:AI21"/>
    <mergeCell ref="AJ15:AJ21"/>
    <mergeCell ref="AK15:AK21"/>
    <mergeCell ref="AL15:AL21"/>
    <mergeCell ref="AM15:AM21"/>
    <mergeCell ref="AN15:AN21"/>
    <mergeCell ref="AG15:AG21"/>
    <mergeCell ref="W15:W21"/>
    <mergeCell ref="X15:X21"/>
    <mergeCell ref="Y15:Y21"/>
    <mergeCell ref="Z15:Z21"/>
    <mergeCell ref="AX18:AX21"/>
    <mergeCell ref="AY18:AY21"/>
    <mergeCell ref="AO15:AR17"/>
    <mergeCell ref="AS15:AS21"/>
    <mergeCell ref="AT15:BD16"/>
    <mergeCell ref="AT17:AX17"/>
    <mergeCell ref="AY17:BC17"/>
    <mergeCell ref="BD17:BD21"/>
    <mergeCell ref="AO18:AO21"/>
    <mergeCell ref="AP18:AP21"/>
    <mergeCell ref="AZ18:AZ21"/>
    <mergeCell ref="BA18:BA21"/>
    <mergeCell ref="BB18:BB21"/>
    <mergeCell ref="BC18:BC21"/>
    <mergeCell ref="AQ18:AQ21"/>
    <mergeCell ref="AR18:AR21"/>
    <mergeCell ref="AA15:AC17"/>
    <mergeCell ref="AD15:AD21"/>
    <mergeCell ref="AE15:AE21"/>
    <mergeCell ref="AF15:AF21"/>
    <mergeCell ref="P15:P21"/>
    <mergeCell ref="Q15:Q21"/>
    <mergeCell ref="R15:R21"/>
    <mergeCell ref="S15:S21"/>
    <mergeCell ref="T15:T21"/>
    <mergeCell ref="N18:N21"/>
    <mergeCell ref="O18:O21"/>
    <mergeCell ref="U15:U21"/>
    <mergeCell ref="V15:V21"/>
    <mergeCell ref="G15:G21"/>
    <mergeCell ref="H15:H21"/>
    <mergeCell ref="I15:I21"/>
    <mergeCell ref="J15:J21"/>
    <mergeCell ref="K15:L17"/>
    <mergeCell ref="M15:M21"/>
    <mergeCell ref="K18:K21"/>
    <mergeCell ref="L18:L21"/>
    <mergeCell ref="N15:O17"/>
    <mergeCell ref="B11:F11"/>
    <mergeCell ref="B12:F12"/>
    <mergeCell ref="B13:F13"/>
    <mergeCell ref="A15:A21"/>
    <mergeCell ref="B15:B21"/>
    <mergeCell ref="C15:C21"/>
    <mergeCell ref="D15:D21"/>
    <mergeCell ref="E15:E21"/>
    <mergeCell ref="F15:F21"/>
    <mergeCell ref="AD2:AG2"/>
    <mergeCell ref="AD3:AG3"/>
    <mergeCell ref="B4:AH4"/>
    <mergeCell ref="B5:F5"/>
    <mergeCell ref="B6:F6"/>
    <mergeCell ref="B7:F7"/>
    <mergeCell ref="B8:F8"/>
    <mergeCell ref="B9:F9"/>
    <mergeCell ref="B10:F10"/>
    <mergeCell ref="AD5:AG5"/>
    <mergeCell ref="AT164:AX164"/>
    <mergeCell ref="AY164:BC164"/>
    <mergeCell ref="A165:Y165"/>
    <mergeCell ref="AD165:AI165"/>
    <mergeCell ref="AT165:AX165"/>
    <mergeCell ref="AY165:BC165"/>
    <mergeCell ref="A166:Y166"/>
    <mergeCell ref="AD166:AI166"/>
    <mergeCell ref="AT166:AX166"/>
    <mergeCell ref="AY166:BC166"/>
    <mergeCell ref="A167:AL167"/>
    <mergeCell ref="AO167:AR167"/>
    <mergeCell ref="A199:Y199"/>
    <mergeCell ref="AD199:AI199"/>
    <mergeCell ref="AT199:AX199"/>
    <mergeCell ref="AY199:BC199"/>
    <mergeCell ref="A204:Y204"/>
    <mergeCell ref="AD204:AI204"/>
    <mergeCell ref="AM204:AS204"/>
    <mergeCell ref="AT204:BD204"/>
    <mergeCell ref="A205:AL205"/>
    <mergeCell ref="AO205:AR205"/>
    <mergeCell ref="A201:Y201"/>
    <mergeCell ref="AD201:AI201"/>
    <mergeCell ref="AT201:AX201"/>
    <mergeCell ref="AY201:BC201"/>
    <mergeCell ref="A202:Y202"/>
    <mergeCell ref="AD202:AI202"/>
    <mergeCell ref="AT202:AX202"/>
    <mergeCell ref="AY202:BC202"/>
    <mergeCell ref="A203:Y203"/>
    <mergeCell ref="AD203:AI203"/>
    <mergeCell ref="AM203:AS203"/>
    <mergeCell ref="AT203:BD203"/>
  </mergeCells>
  <pageMargins left="0.70866141732283472" right="0.39370078740157483" top="0.39370078740157483" bottom="0.39370078740157483" header="0" footer="0.19685039370078741"/>
  <pageSetup paperSize="8" scale="24" fitToHeight="0" orientation="landscape" r:id="rId1"/>
  <headerFooter>
    <oddFooter>&amp;RЛист &amp;С из &amp;К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Код ФНД</vt:lpstr>
      <vt:lpstr>план.ГКПЗ</vt:lpstr>
    </vt:vector>
  </TitlesOfParts>
  <Company>Sigma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</dc:creator>
  <cp:lastModifiedBy>Елена Решева</cp:lastModifiedBy>
  <cp:lastPrinted>2024-12-16T11:28:14Z</cp:lastPrinted>
  <dcterms:created xsi:type="dcterms:W3CDTF">2011-03-28T13:15:04Z</dcterms:created>
  <dcterms:modified xsi:type="dcterms:W3CDTF">2024-12-24T07:17:51Z</dcterms:modified>
</cp:coreProperties>
</file>